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G:\Financial &amp; Operational Controls\Per Diem\ERD forms\"/>
    </mc:Choice>
  </mc:AlternateContent>
  <xr:revisionPtr revIDLastSave="0" documentId="13_ncr:1_{4903FD49-3ADA-4EE3-A8F6-80DC6046F343}" xr6:coauthVersionLast="47" xr6:coauthVersionMax="47" xr10:uidLastSave="{00000000-0000-0000-0000-000000000000}"/>
  <workbookProtection workbookAlgorithmName="SHA-512" workbookHashValue="IRpfX8VSKHPEkiKT9FeB3O8o1cntoxh6dYlxWwkNUkr3Ng7dYgs1GIj6ZNmUK6DiCExntiNBKs67SnRxJ2c/gw==" workbookSaltValue="aj0AohPfAjE54pz6LGf6jA==" workbookSpinCount="100000" lockStructure="1"/>
  <bookViews>
    <workbookView xWindow="2304" yWindow="2304" windowWidth="17280" windowHeight="8964" activeTab="1" xr2:uid="{00000000-000D-0000-FFFF-FFFF00000000}"/>
  </bookViews>
  <sheets>
    <sheet name="Details" sheetId="3" r:id="rId1"/>
    <sheet name="Trips - Per Diem Calc" sheetId="4" r:id="rId2"/>
    <sheet name="Terms" sheetId="5" r:id="rId3"/>
    <sheet name="Sheet1" sheetId="1" state="hidden" r:id="rId4"/>
  </sheets>
  <externalReferences>
    <externalReference r:id="rId5"/>
  </externalReferences>
  <definedNames>
    <definedName name="city1">OFFSET(Sheet1!$J$2,Sheet1!$Q$3,,Sheet1!$Q$4)</definedName>
    <definedName name="city2">OFFSET(Sheet1!$J$2,Sheet1!$Q$8,,Sheet1!$Q$9)</definedName>
    <definedName name="city3">OFFSET(Sheet1!$J$2,Sheet1!$Q$13,,Sheet1!$Q$14)</definedName>
    <definedName name="city4">OFFSET(Sheet1!$J$2,Sheet1!$Q$18,,Sheet1!$Q$19)</definedName>
    <definedName name="country">OFFSET([1]Sheet1!$F$3,,,COUNTA([1]Sheet1!$F$3:$F$20))</definedName>
    <definedName name="ERD_State">VLOOKUP(Details!XFD1,'Trips - Per Diem Calc'!XEY1048572:XEZ1048575,2)</definedName>
    <definedName name="GSA">Table4[#All]</definedName>
    <definedName name="Per_Diem">Details!$M$6</definedName>
    <definedName name="Per_Diem1">Sheet1!$Q$23</definedName>
    <definedName name="Per_Diem10">Sheet1!$Q$38</definedName>
    <definedName name="Per_Diem11">Sheet1!$Q$39</definedName>
    <definedName name="Per_Diem12">Sheet1!$Q$40</definedName>
    <definedName name="Per_Diem13">Sheet1!$Q$43</definedName>
    <definedName name="Per_Diem14">Sheet1!$Q$44</definedName>
    <definedName name="Per_Diem15">Sheet1!$Q$45</definedName>
    <definedName name="Per_Diem16">Sheet1!$Q$46</definedName>
    <definedName name="Per_Diem2">Sheet1!$Q$24</definedName>
    <definedName name="Per_Diem3">Sheet1!$Q$25</definedName>
    <definedName name="Per_Diem4">Sheet1!$Q$28</definedName>
    <definedName name="Per_Diem5">Sheet1!$Q$29</definedName>
    <definedName name="Per_Diem6">Sheet1!$Q$30</definedName>
    <definedName name="Per_Diem7">Sheet1!$Q$33</definedName>
    <definedName name="Per_Diem8">Sheet1!$Q$34</definedName>
    <definedName name="Per_Diem9">Sheet1!$Q$35</definedName>
    <definedName name="Season">OFFSET(Sheet1!$M$2,Sheet1!$S$3,,Sheet1!$S$4)</definedName>
    <definedName name="state">OFFSET(Sheet1!$H$2,,,COUNTA(Sheet1!$H$2:$H$50))</definedName>
    <definedName name="trip">'Trips - Per Diem Calc'!$A$6:$A$11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1" i="3" l="1"/>
  <c r="O22" i="3" s="1"/>
  <c r="O23" i="3" s="1"/>
  <c r="O24" i="3" s="1"/>
  <c r="O25" i="3" s="1"/>
  <c r="O26" i="3" s="1"/>
  <c r="O27" i="3" s="1"/>
  <c r="O28" i="3" s="1"/>
  <c r="O29" i="3" s="1"/>
  <c r="O30" i="3" s="1"/>
  <c r="O31" i="3" s="1"/>
  <c r="O32" i="3" s="1"/>
  <c r="O14" i="3"/>
  <c r="O15" i="3" s="1"/>
  <c r="O16" i="3" s="1"/>
  <c r="O17" i="3" s="1"/>
  <c r="O18" i="3" s="1"/>
  <c r="O19" i="3" s="1"/>
  <c r="O20" i="3" s="1"/>
  <c r="O8" i="3"/>
  <c r="O9" i="3" s="1"/>
  <c r="O10" i="3" s="1"/>
  <c r="O11" i="3" s="1"/>
  <c r="O12" i="3" s="1"/>
  <c r="O13" i="3" s="1"/>
  <c r="O7" i="3"/>
  <c r="N33" i="3"/>
  <c r="P33" i="3" l="1"/>
  <c r="F233" i="1" l="1"/>
  <c r="F231" i="1"/>
  <c r="F230" i="1"/>
  <c r="F229" i="1"/>
  <c r="F228" i="1"/>
  <c r="F226" i="1"/>
  <c r="F225" i="1"/>
  <c r="F224" i="1"/>
  <c r="F223" i="1"/>
  <c r="P9" i="4" l="1"/>
  <c r="O34" i="4"/>
  <c r="N34" i="4"/>
  <c r="M34" i="4"/>
  <c r="L34" i="4"/>
  <c r="O33" i="4"/>
  <c r="N33" i="4"/>
  <c r="M33" i="4"/>
  <c r="L33" i="4"/>
  <c r="O32" i="4"/>
  <c r="N32" i="4"/>
  <c r="M32" i="4"/>
  <c r="L32" i="4"/>
  <c r="O31" i="4"/>
  <c r="N31" i="4"/>
  <c r="M31" i="4"/>
  <c r="L31" i="4"/>
  <c r="O30" i="4"/>
  <c r="N30" i="4"/>
  <c r="M30" i="4"/>
  <c r="L30" i="4"/>
  <c r="O29" i="4"/>
  <c r="N29" i="4"/>
  <c r="M29" i="4"/>
  <c r="L29" i="4"/>
  <c r="O28" i="4"/>
  <c r="N28" i="4"/>
  <c r="M28" i="4"/>
  <c r="L28" i="4"/>
  <c r="O27" i="4"/>
  <c r="N27" i="4"/>
  <c r="M27" i="4"/>
  <c r="L27" i="4"/>
  <c r="O26" i="4"/>
  <c r="N26" i="4"/>
  <c r="M26" i="4"/>
  <c r="L26" i="4"/>
  <c r="O25" i="4"/>
  <c r="N25" i="4"/>
  <c r="M25" i="4"/>
  <c r="L25" i="4"/>
  <c r="O24" i="4"/>
  <c r="N24" i="4"/>
  <c r="M24" i="4"/>
  <c r="L24" i="4"/>
  <c r="O23" i="4"/>
  <c r="N23" i="4"/>
  <c r="M23" i="4"/>
  <c r="L23" i="4"/>
  <c r="O22" i="4"/>
  <c r="N22" i="4"/>
  <c r="M22" i="4"/>
  <c r="L22" i="4"/>
  <c r="O21" i="4"/>
  <c r="N21" i="4"/>
  <c r="M21" i="4"/>
  <c r="L21" i="4"/>
  <c r="O20" i="4"/>
  <c r="N20" i="4"/>
  <c r="M20" i="4"/>
  <c r="L20" i="4"/>
  <c r="O19" i="4"/>
  <c r="N19" i="4"/>
  <c r="M19" i="4"/>
  <c r="L19" i="4"/>
  <c r="O18" i="4"/>
  <c r="N18" i="4"/>
  <c r="M18" i="4"/>
  <c r="L18" i="4"/>
  <c r="O17" i="4"/>
  <c r="N17" i="4"/>
  <c r="M17" i="4"/>
  <c r="L17" i="4"/>
  <c r="O16" i="4"/>
  <c r="N16" i="4"/>
  <c r="M16" i="4"/>
  <c r="L16" i="4"/>
  <c r="O15" i="4"/>
  <c r="N15" i="4"/>
  <c r="M15" i="4"/>
  <c r="L15" i="4"/>
  <c r="O14" i="4"/>
  <c r="N14" i="4"/>
  <c r="M14" i="4"/>
  <c r="L14" i="4"/>
  <c r="O13" i="4"/>
  <c r="N13" i="4"/>
  <c r="M13" i="4"/>
  <c r="L13" i="4"/>
  <c r="O12" i="4"/>
  <c r="N12" i="4"/>
  <c r="M12" i="4"/>
  <c r="L12" i="4"/>
  <c r="O11" i="4"/>
  <c r="O10" i="4"/>
  <c r="O9" i="4"/>
  <c r="O8" i="4"/>
  <c r="C10" i="4"/>
  <c r="G10" i="3" l="1"/>
  <c r="Q45" i="1"/>
  <c r="F10" i="4" s="1"/>
  <c r="Q44" i="1"/>
  <c r="E10" i="4" s="1"/>
  <c r="Q43" i="1"/>
  <c r="D10" i="4" s="1"/>
  <c r="B10" i="4"/>
  <c r="G6" i="3" s="1"/>
  <c r="Q46" i="1" l="1"/>
  <c r="G10" i="4" s="1"/>
  <c r="K17" i="4"/>
  <c r="P17" i="4"/>
  <c r="Q17" i="4"/>
  <c r="R17" i="4"/>
  <c r="S17" i="4" l="1"/>
  <c r="S33" i="3"/>
  <c r="R34" i="4" l="1"/>
  <c r="Q34" i="4"/>
  <c r="P34" i="4"/>
  <c r="R33" i="4"/>
  <c r="Q33" i="4"/>
  <c r="P33" i="4"/>
  <c r="R32" i="4"/>
  <c r="Q32" i="4"/>
  <c r="P32" i="4"/>
  <c r="R31" i="4"/>
  <c r="Q31" i="4"/>
  <c r="P31" i="4"/>
  <c r="R30" i="4"/>
  <c r="Q30" i="4"/>
  <c r="P30" i="4"/>
  <c r="R29" i="4"/>
  <c r="Q29" i="4"/>
  <c r="P29" i="4"/>
  <c r="R28" i="4"/>
  <c r="Q28" i="4"/>
  <c r="P28" i="4"/>
  <c r="R27" i="4"/>
  <c r="Q27" i="4"/>
  <c r="P27" i="4"/>
  <c r="R26" i="4"/>
  <c r="Q26" i="4"/>
  <c r="P26" i="4"/>
  <c r="R25" i="4"/>
  <c r="Q25" i="4"/>
  <c r="P25" i="4"/>
  <c r="R24" i="4"/>
  <c r="Q24" i="4"/>
  <c r="P24" i="4"/>
  <c r="R23" i="4"/>
  <c r="Q23" i="4"/>
  <c r="P23" i="4"/>
  <c r="R22" i="4"/>
  <c r="Q22" i="4"/>
  <c r="P22" i="4"/>
  <c r="R21" i="4"/>
  <c r="Q21" i="4"/>
  <c r="P21" i="4"/>
  <c r="R20" i="4"/>
  <c r="Q20" i="4"/>
  <c r="P20" i="4"/>
  <c r="R19" i="4"/>
  <c r="Q19" i="4"/>
  <c r="P19" i="4"/>
  <c r="R18" i="4"/>
  <c r="Q18" i="4"/>
  <c r="P18" i="4"/>
  <c r="R16" i="4"/>
  <c r="Q16" i="4"/>
  <c r="P16" i="4"/>
  <c r="R15" i="4"/>
  <c r="Q15" i="4"/>
  <c r="P15" i="4"/>
  <c r="R14" i="4"/>
  <c r="Q14" i="4"/>
  <c r="P14" i="4"/>
  <c r="R13" i="4"/>
  <c r="Q13" i="4"/>
  <c r="P13" i="4"/>
  <c r="R12" i="4"/>
  <c r="Q12" i="4"/>
  <c r="P12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6" i="4"/>
  <c r="K15" i="4"/>
  <c r="K14" i="4"/>
  <c r="K13" i="4"/>
  <c r="S13" i="4" l="1"/>
  <c r="S22" i="4"/>
  <c r="S26" i="4"/>
  <c r="S18" i="4"/>
  <c r="S30" i="4"/>
  <c r="S34" i="4"/>
  <c r="S19" i="4"/>
  <c r="S27" i="4"/>
  <c r="S14" i="4"/>
  <c r="S23" i="4"/>
  <c r="S31" i="4"/>
  <c r="S12" i="4"/>
  <c r="S16" i="4"/>
  <c r="S21" i="4"/>
  <c r="S25" i="4"/>
  <c r="S29" i="4"/>
  <c r="S33" i="4"/>
  <c r="S15" i="4"/>
  <c r="S20" i="4"/>
  <c r="S24" i="4"/>
  <c r="S28" i="4"/>
  <c r="S32" i="4"/>
  <c r="K12" i="4"/>
  <c r="K11" i="4"/>
  <c r="K10" i="4"/>
  <c r="K9" i="4"/>
  <c r="K8" i="4"/>
  <c r="F367" i="1" l="1"/>
  <c r="Q3" i="1" l="1"/>
  <c r="U18" i="1"/>
  <c r="V18" i="1" s="1"/>
  <c r="U13" i="1"/>
  <c r="V13" i="1" s="1"/>
  <c r="U8" i="1"/>
  <c r="V8" i="1" s="1"/>
  <c r="U3" i="1"/>
  <c r="V3" i="1" s="1"/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6" i="3"/>
  <c r="G7" i="3"/>
  <c r="G8" i="3"/>
  <c r="G9" i="3"/>
  <c r="M10" i="3"/>
  <c r="G12" i="3"/>
  <c r="M12" i="3" s="1"/>
  <c r="G13" i="3"/>
  <c r="M13" i="3" s="1"/>
  <c r="G14" i="3"/>
  <c r="M14" i="3" s="1"/>
  <c r="G15" i="3"/>
  <c r="G16" i="3"/>
  <c r="M16" i="3" s="1"/>
  <c r="G17" i="3"/>
  <c r="M17" i="3" s="1"/>
  <c r="G18" i="3"/>
  <c r="M18" i="3" s="1"/>
  <c r="G19" i="3"/>
  <c r="M19" i="3" s="1"/>
  <c r="G20" i="3"/>
  <c r="M20" i="3" s="1"/>
  <c r="G21" i="3"/>
  <c r="M21" i="3" s="1"/>
  <c r="G22" i="3"/>
  <c r="M22" i="3" s="1"/>
  <c r="G23" i="3"/>
  <c r="M23" i="3" s="1"/>
  <c r="G24" i="3"/>
  <c r="M24" i="3" s="1"/>
  <c r="G25" i="3"/>
  <c r="M25" i="3" s="1"/>
  <c r="G26" i="3"/>
  <c r="M26" i="3" s="1"/>
  <c r="G27" i="3"/>
  <c r="M27" i="3" s="1"/>
  <c r="G28" i="3"/>
  <c r="M28" i="3" s="1"/>
  <c r="G29" i="3"/>
  <c r="M29" i="3" s="1"/>
  <c r="G30" i="3"/>
  <c r="M30" i="3" s="1"/>
  <c r="G31" i="3"/>
  <c r="M31" i="3" s="1"/>
  <c r="G32" i="3"/>
  <c r="M32" i="3" s="1"/>
  <c r="G11" i="3"/>
  <c r="M11" i="3" s="1"/>
  <c r="Q13" i="1"/>
  <c r="Q14" i="1" s="1"/>
  <c r="Q8" i="1"/>
  <c r="Q9" i="1" s="1"/>
  <c r="Q4" i="1"/>
  <c r="Q18" i="1"/>
  <c r="Q19" i="1" s="1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S18" i="1"/>
  <c r="S3" i="1"/>
  <c r="S13" i="1"/>
  <c r="T32" i="3" l="1"/>
  <c r="T28" i="3"/>
  <c r="T24" i="3"/>
  <c r="T20" i="3"/>
  <c r="T16" i="3"/>
  <c r="T12" i="3"/>
  <c r="T31" i="3"/>
  <c r="T27" i="3"/>
  <c r="T23" i="3"/>
  <c r="T19" i="3"/>
  <c r="T10" i="3"/>
  <c r="T30" i="3"/>
  <c r="T26" i="3"/>
  <c r="T22" i="3"/>
  <c r="T18" i="3"/>
  <c r="T14" i="3"/>
  <c r="T11" i="3"/>
  <c r="T29" i="3"/>
  <c r="T25" i="3"/>
  <c r="T21" i="3"/>
  <c r="T17" i="3"/>
  <c r="T13" i="3"/>
  <c r="M15" i="3"/>
  <c r="T15" i="3" s="1"/>
  <c r="S4" i="1"/>
  <c r="Q40" i="1"/>
  <c r="F9" i="4" s="1"/>
  <c r="Q39" i="1"/>
  <c r="Q38" i="1"/>
  <c r="D9" i="4" s="1"/>
  <c r="Q35" i="1"/>
  <c r="F8" i="4" s="1"/>
  <c r="Q34" i="1"/>
  <c r="E8" i="4" s="1"/>
  <c r="Q33" i="1"/>
  <c r="D8" i="4" s="1"/>
  <c r="Q25" i="1"/>
  <c r="F6" i="4" s="1"/>
  <c r="N11" i="4" s="1"/>
  <c r="Q24" i="1"/>
  <c r="E6" i="4" s="1"/>
  <c r="M11" i="4" s="1"/>
  <c r="Q23" i="1"/>
  <c r="S14" i="1"/>
  <c r="S19" i="1"/>
  <c r="Q33" i="3"/>
  <c r="S8" i="1"/>
  <c r="N9" i="4" l="1"/>
  <c r="R9" i="4" s="1"/>
  <c r="N10" i="4"/>
  <c r="R10" i="4" s="1"/>
  <c r="M9" i="4"/>
  <c r="Q9" i="4" s="1"/>
  <c r="M10" i="4"/>
  <c r="Q10" i="4" s="1"/>
  <c r="Q11" i="4"/>
  <c r="R11" i="4"/>
  <c r="P10" i="4"/>
  <c r="E9" i="4"/>
  <c r="S9" i="1"/>
  <c r="Q30" i="1"/>
  <c r="F7" i="4" s="1"/>
  <c r="N8" i="4" s="1"/>
  <c r="R8" i="4" s="1"/>
  <c r="Q29" i="1"/>
  <c r="E7" i="4" s="1"/>
  <c r="M8" i="4" s="1"/>
  <c r="Q8" i="4" s="1"/>
  <c r="Q28" i="1"/>
  <c r="D6" i="4"/>
  <c r="L11" i="4" s="1"/>
  <c r="F370" i="1"/>
  <c r="F369" i="1"/>
  <c r="F363" i="1"/>
  <c r="F362" i="1"/>
  <c r="F360" i="1"/>
  <c r="F359" i="1"/>
  <c r="F357" i="1"/>
  <c r="F356" i="1"/>
  <c r="F355" i="1"/>
  <c r="F353" i="1"/>
  <c r="F352" i="1"/>
  <c r="F351" i="1"/>
  <c r="F350" i="1"/>
  <c r="F349" i="1"/>
  <c r="F347" i="1"/>
  <c r="F345" i="1"/>
  <c r="F343" i="1"/>
  <c r="F340" i="1"/>
  <c r="F338" i="1"/>
  <c r="F337" i="1"/>
  <c r="F336" i="1"/>
  <c r="F335" i="1"/>
  <c r="F334" i="1"/>
  <c r="F333" i="1"/>
  <c r="F332" i="1"/>
  <c r="F330" i="1"/>
  <c r="F329" i="1"/>
  <c r="F327" i="1"/>
  <c r="F325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09" i="1"/>
  <c r="F308" i="1"/>
  <c r="F306" i="1"/>
  <c r="F305" i="1"/>
  <c r="F302" i="1"/>
  <c r="F298" i="1"/>
  <c r="F294" i="1"/>
  <c r="F293" i="1"/>
  <c r="F290" i="1"/>
  <c r="F289" i="1"/>
  <c r="F287" i="1"/>
  <c r="F286" i="1"/>
  <c r="F285" i="1"/>
  <c r="F284" i="1"/>
  <c r="F283" i="1"/>
  <c r="F282" i="1"/>
  <c r="F281" i="1"/>
  <c r="F280" i="1"/>
  <c r="F279" i="1"/>
  <c r="F278" i="1"/>
  <c r="F277" i="1"/>
  <c r="F275" i="1"/>
  <c r="F272" i="1"/>
  <c r="F271" i="1"/>
  <c r="F270" i="1"/>
  <c r="F269" i="1"/>
  <c r="F267" i="1"/>
  <c r="F264" i="1"/>
  <c r="F262" i="1"/>
  <c r="F261" i="1"/>
  <c r="F260" i="1"/>
  <c r="F259" i="1"/>
  <c r="F258" i="1"/>
  <c r="F257" i="1"/>
  <c r="F256" i="1"/>
  <c r="F254" i="1"/>
  <c r="F253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8" i="1"/>
  <c r="F237" i="1"/>
  <c r="F236" i="1"/>
  <c r="F234" i="1"/>
  <c r="F222" i="1"/>
  <c r="F221" i="1"/>
  <c r="F220" i="1"/>
  <c r="F219" i="1"/>
  <c r="F218" i="1"/>
  <c r="F217" i="1"/>
  <c r="F215" i="1"/>
  <c r="F214" i="1"/>
  <c r="F212" i="1"/>
  <c r="F210" i="1"/>
  <c r="F206" i="1"/>
  <c r="F2" i="1"/>
  <c r="F202" i="1"/>
  <c r="F201" i="1"/>
  <c r="F200" i="1"/>
  <c r="F199" i="1"/>
  <c r="F198" i="1"/>
  <c r="F197" i="1"/>
  <c r="F195" i="1"/>
  <c r="F193" i="1"/>
  <c r="F192" i="1"/>
  <c r="F190" i="1"/>
  <c r="F188" i="1"/>
  <c r="F186" i="1"/>
  <c r="F183" i="1"/>
  <c r="F181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4" i="1"/>
  <c r="F158" i="1"/>
  <c r="F157" i="1"/>
  <c r="F155" i="1"/>
  <c r="F154" i="1"/>
  <c r="F153" i="1"/>
  <c r="F152" i="1"/>
  <c r="F151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4" i="1"/>
  <c r="F133" i="1"/>
  <c r="F130" i="1"/>
  <c r="F129" i="1"/>
  <c r="F128" i="1"/>
  <c r="F125" i="1"/>
  <c r="F122" i="1"/>
  <c r="F121" i="1"/>
  <c r="F120" i="1"/>
  <c r="F119" i="1"/>
  <c r="F116" i="1"/>
  <c r="F115" i="1"/>
  <c r="F114" i="1"/>
  <c r="F111" i="1"/>
  <c r="F110" i="1"/>
  <c r="F104" i="1"/>
  <c r="F103" i="1"/>
  <c r="F102" i="1"/>
  <c r="F101" i="1"/>
  <c r="F100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69" i="1"/>
  <c r="F68" i="1"/>
  <c r="F67" i="1"/>
  <c r="F66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4" i="1"/>
  <c r="F13" i="1"/>
  <c r="F12" i="1"/>
  <c r="F11" i="1"/>
  <c r="F6" i="1"/>
  <c r="F5" i="1"/>
  <c r="S10" i="4" l="1"/>
  <c r="M8" i="3" s="1"/>
  <c r="T8" i="3" s="1"/>
  <c r="S9" i="4"/>
  <c r="L9" i="4"/>
  <c r="L10" i="4"/>
  <c r="P11" i="4"/>
  <c r="S11" i="4" s="1"/>
  <c r="D7" i="4"/>
  <c r="L8" i="4" s="1"/>
  <c r="P8" i="4" s="1"/>
  <c r="S8" i="4" s="1"/>
  <c r="M6" i="3" l="1"/>
  <c r="T6" i="3" s="1"/>
  <c r="M9" i="3"/>
  <c r="T9" i="3" s="1"/>
  <c r="M7" i="3"/>
  <c r="T7" i="3" s="1"/>
  <c r="M33" i="3" l="1"/>
  <c r="T3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Evans</author>
    <author>Olsen, Philip</author>
  </authors>
  <commentList>
    <comment ref="S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Looks for the offset of the city/state based on State.  It also adds the State Offset from the State Table (S3) to the total.</t>
        </r>
      </text>
    </comment>
    <comment ref="U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looks for the State Offset position in the Count of City Table.</t>
        </r>
      </text>
    </comment>
    <comment ref="V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formula works out the string value for the range to look for city.</t>
        </r>
      </text>
    </comment>
    <comment ref="S4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Olsen, Philip:</t>
        </r>
        <r>
          <rPr>
            <sz val="9"/>
            <color indexed="81"/>
            <rFont val="Tahoma"/>
            <family val="2"/>
          </rPr>
          <t xml:space="preserve">
Modified to directly report per diem amount rather than height as each city has only one rate (seasonal amounts pertain to lodging only)</t>
        </r>
      </text>
    </comment>
    <comment ref="S8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Looks for the offset of the city/state based on State.  It also adds the State Offset from the State Table (S3) to the total.</t>
        </r>
      </text>
    </comment>
    <comment ref="U8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looks for the State Offset position in the Count of City Table.</t>
        </r>
      </text>
    </comment>
    <comment ref="V8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formula works out the string value for the range to look for city.</t>
        </r>
      </text>
    </comment>
    <comment ref="S9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Olsen, Philip:</t>
        </r>
        <r>
          <rPr>
            <sz val="9"/>
            <color indexed="81"/>
            <rFont val="Tahoma"/>
            <family val="2"/>
          </rPr>
          <t xml:space="preserve">
Modified to directly report per diem amount rather than height as each city has only one rate (seasonal amounts pertain to lodging only)</t>
        </r>
      </text>
    </comment>
    <comment ref="S13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Looks for the offset of the city/state based on State.  It also adds the State Offset from the State Table (S3) to the total.</t>
        </r>
      </text>
    </comment>
    <comment ref="U13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looks for the State Offset position in the Count of City Table.</t>
        </r>
      </text>
    </comment>
    <comment ref="V13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formula works out the string value for the range to look for city.</t>
        </r>
      </text>
    </comment>
    <comment ref="S14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Olsen, Philip:</t>
        </r>
        <r>
          <rPr>
            <sz val="9"/>
            <color indexed="81"/>
            <rFont val="Tahoma"/>
            <family val="2"/>
          </rPr>
          <t xml:space="preserve">
Modified to directly report per diem amount rather than height as each city has only one rate (seasonal amounts pertain to lodging only)</t>
        </r>
      </text>
    </comment>
    <comment ref="S18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Looks for the offset of the city/state based on State.  It also adds the State Offset from the State Table (S3) to the total.</t>
        </r>
      </text>
    </comment>
    <comment ref="U18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looks for the State Offset position in the Count of City Table.</t>
        </r>
      </text>
    </comment>
    <comment ref="V18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Philip Olsen:</t>
        </r>
        <r>
          <rPr>
            <sz val="9"/>
            <color indexed="81"/>
            <rFont val="Tahoma"/>
            <family val="2"/>
          </rPr>
          <t xml:space="preserve">
This formula works out the string value for the range to look for city.</t>
        </r>
      </text>
    </comment>
    <comment ref="S19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Olsen, Philip:</t>
        </r>
        <r>
          <rPr>
            <sz val="9"/>
            <color indexed="81"/>
            <rFont val="Tahoma"/>
            <family val="2"/>
          </rPr>
          <t xml:space="preserve">
Modified to directly report per diem amount rather than height as each city has only one rate (seasonal amounts pertain to lodging only)</t>
        </r>
      </text>
    </comment>
  </commentList>
</comments>
</file>

<file path=xl/sharedStrings.xml><?xml version="1.0" encoding="utf-8"?>
<sst xmlns="http://schemas.openxmlformats.org/spreadsheetml/2006/main" count="1830" uniqueCount="505">
  <si>
    <t>STATE</t>
  </si>
  <si>
    <t>CITY</t>
  </si>
  <si>
    <t>CITY COUNT</t>
  </si>
  <si>
    <t>AL</t>
  </si>
  <si>
    <t>Birmingham</t>
  </si>
  <si>
    <t>Gulf Shores</t>
  </si>
  <si>
    <t>Mobile</t>
  </si>
  <si>
    <t>AR</t>
  </si>
  <si>
    <t>AZ</t>
  </si>
  <si>
    <t>Grand Canyon / Flagstaff</t>
  </si>
  <si>
    <t>Kayenta</t>
  </si>
  <si>
    <t>Phoenix / Scottsdale</t>
  </si>
  <si>
    <t>Sedona</t>
  </si>
  <si>
    <t>Tucson</t>
  </si>
  <si>
    <t>CA</t>
  </si>
  <si>
    <t>Antioch / Brentwood / Concord</t>
  </si>
  <si>
    <t>Bakersfield / Ridgecrest</t>
  </si>
  <si>
    <t>Barstow / Ontario / Victorville</t>
  </si>
  <si>
    <t>Death Valley</t>
  </si>
  <si>
    <t>Eureka / Arcata / McKinleyville</t>
  </si>
  <si>
    <t>Fresno</t>
  </si>
  <si>
    <t>Los Angeles</t>
  </si>
  <si>
    <t>Mammoth Lakes</t>
  </si>
  <si>
    <t>Mill Valley / San Rafael / Novato</t>
  </si>
  <si>
    <t>Monterey</t>
  </si>
  <si>
    <t>Napa</t>
  </si>
  <si>
    <t>Oakhurst</t>
  </si>
  <si>
    <t>Oakland</t>
  </si>
  <si>
    <t>Palm Springs</t>
  </si>
  <si>
    <t>Point Arena / Gualala</t>
  </si>
  <si>
    <t>Sacramento</t>
  </si>
  <si>
    <t>San Diego</t>
  </si>
  <si>
    <t>San Francisco</t>
  </si>
  <si>
    <t>San Luis Obispo</t>
  </si>
  <si>
    <t>San Mateo / Foster City / Belmont</t>
  </si>
  <si>
    <t>Santa Barbara</t>
  </si>
  <si>
    <t>Santa Cruz</t>
  </si>
  <si>
    <t>Santa Rosa</t>
  </si>
  <si>
    <t>South Lake Tahoe</t>
  </si>
  <si>
    <t>Sunnyvale / Palo Alto / San Jose</t>
  </si>
  <si>
    <t>Tahoe City</t>
  </si>
  <si>
    <t>Truckee</t>
  </si>
  <si>
    <t>Visalia</t>
  </si>
  <si>
    <t>West Sacramento / Davis</t>
  </si>
  <si>
    <t>Yosemite National Park</t>
  </si>
  <si>
    <t>CO</t>
  </si>
  <si>
    <t>Aspen</t>
  </si>
  <si>
    <t>Boulder / Broomfield</t>
  </si>
  <si>
    <t>Colorado Springs</t>
  </si>
  <si>
    <t>Cortez</t>
  </si>
  <si>
    <t>Crested Butte / Gunnison</t>
  </si>
  <si>
    <t>Denver / Aurora</t>
  </si>
  <si>
    <t>Durango</t>
  </si>
  <si>
    <t>Fort Collins / Loveland</t>
  </si>
  <si>
    <t>Grand Lake</t>
  </si>
  <si>
    <t>Montrose</t>
  </si>
  <si>
    <t>Silverthorne / Breckenridge</t>
  </si>
  <si>
    <t>Steamboat Springs</t>
  </si>
  <si>
    <t>Telluride</t>
  </si>
  <si>
    <t>Vail</t>
  </si>
  <si>
    <t>CT</t>
  </si>
  <si>
    <t>Bridgeport / Danbury</t>
  </si>
  <si>
    <t>Cromwell / Old Saybrook</t>
  </si>
  <si>
    <t>Hartford</t>
  </si>
  <si>
    <t>New Haven</t>
  </si>
  <si>
    <t>New London / Groton</t>
  </si>
  <si>
    <t>DC</t>
  </si>
  <si>
    <t>District of Columbia</t>
  </si>
  <si>
    <t>DE</t>
  </si>
  <si>
    <t>Lewes</t>
  </si>
  <si>
    <t>Wilmington</t>
  </si>
  <si>
    <t>FL</t>
  </si>
  <si>
    <t>Boca Raton / Delray Beach / Jupiter</t>
  </si>
  <si>
    <t>Bradenton</t>
  </si>
  <si>
    <t>Cocoa Beach</t>
  </si>
  <si>
    <t>Daytona Beach</t>
  </si>
  <si>
    <t>Fort Lauderdale</t>
  </si>
  <si>
    <t>Fort Myers</t>
  </si>
  <si>
    <t>Fort Walton Beach / De Funiak Springs</t>
  </si>
  <si>
    <t>Gulf Breeze</t>
  </si>
  <si>
    <t>Key West</t>
  </si>
  <si>
    <t>Miami</t>
  </si>
  <si>
    <t>Naples</t>
  </si>
  <si>
    <t>Orlando</t>
  </si>
  <si>
    <t>Panama City</t>
  </si>
  <si>
    <t>Punta Gorda</t>
  </si>
  <si>
    <t>Sarasota</t>
  </si>
  <si>
    <t>Sebring</t>
  </si>
  <si>
    <t>St. Augustine</t>
  </si>
  <si>
    <t>Stuart</t>
  </si>
  <si>
    <t>Tallahassee</t>
  </si>
  <si>
    <t>Tampa / St. Petersburg</t>
  </si>
  <si>
    <t>Vero Beach</t>
  </si>
  <si>
    <t>GA</t>
  </si>
  <si>
    <t>Athens</t>
  </si>
  <si>
    <t>Atlanta</t>
  </si>
  <si>
    <t>Augusta</t>
  </si>
  <si>
    <t>Jekyll Island / Brunswick</t>
  </si>
  <si>
    <t>Marietta</t>
  </si>
  <si>
    <t>Savannah</t>
  </si>
  <si>
    <t>IA</t>
  </si>
  <si>
    <t>Des Moines</t>
  </si>
  <si>
    <t>ID</t>
  </si>
  <si>
    <t>Boise</t>
  </si>
  <si>
    <t>Coeur d'Alene</t>
  </si>
  <si>
    <t>Sun Valley / Ketchum</t>
  </si>
  <si>
    <t>IL</t>
  </si>
  <si>
    <t>Bolingbrook / Romeoville / Lemont</t>
  </si>
  <si>
    <t>Chicago</t>
  </si>
  <si>
    <t>East St. Louis / O'Fallon / Fairview Heights</t>
  </si>
  <si>
    <t>Oak Brook Terrace</t>
  </si>
  <si>
    <t>IN</t>
  </si>
  <si>
    <t>Ft. Wayne</t>
  </si>
  <si>
    <t>Hammond / Munster / Merrillville</t>
  </si>
  <si>
    <t>Indianapolis / Carmel</t>
  </si>
  <si>
    <t>Lafayette / West Lafayette</t>
  </si>
  <si>
    <t>KS</t>
  </si>
  <si>
    <t>Kansas City / Overland Park</t>
  </si>
  <si>
    <t>Wichita</t>
  </si>
  <si>
    <t>KY</t>
  </si>
  <si>
    <t>Boone</t>
  </si>
  <si>
    <t>Kenton</t>
  </si>
  <si>
    <t>Lexington</t>
  </si>
  <si>
    <t>Louisville</t>
  </si>
  <si>
    <t>LA</t>
  </si>
  <si>
    <t>Alexandria / Leesville / Natchitoches</t>
  </si>
  <si>
    <t>Baton Rouge</t>
  </si>
  <si>
    <t>New Orleans</t>
  </si>
  <si>
    <t>MA</t>
  </si>
  <si>
    <t>Andover</t>
  </si>
  <si>
    <t>Boston / Cambridge</t>
  </si>
  <si>
    <t>Burlington / Woburn</t>
  </si>
  <si>
    <t>Falmouth</t>
  </si>
  <si>
    <t>Hyannis</t>
  </si>
  <si>
    <t>Martha's Vineyard</t>
  </si>
  <si>
    <t>Nantucket</t>
  </si>
  <si>
    <t>Northampton</t>
  </si>
  <si>
    <t>Pittsfield</t>
  </si>
  <si>
    <t>Plymouth / Taunton / New Bedford</t>
  </si>
  <si>
    <t>Quincy</t>
  </si>
  <si>
    <t>Springfield</t>
  </si>
  <si>
    <t>Worcester</t>
  </si>
  <si>
    <t>MD</t>
  </si>
  <si>
    <t>Aberdeen / Bel Air / Belcamp</t>
  </si>
  <si>
    <t>Annapolis</t>
  </si>
  <si>
    <t>Baltimore City</t>
  </si>
  <si>
    <t>Baltimore County</t>
  </si>
  <si>
    <t>Cambridge / St. Michaels</t>
  </si>
  <si>
    <t>Centreville</t>
  </si>
  <si>
    <t>Frederick</t>
  </si>
  <si>
    <t>Ocean City</t>
  </si>
  <si>
    <t>ME</t>
  </si>
  <si>
    <t>Bar Harbor / Rockport</t>
  </si>
  <si>
    <t>Kennebunk / Kittery / Sanford</t>
  </si>
  <si>
    <t>MI</t>
  </si>
  <si>
    <t>Ann Arbor</t>
  </si>
  <si>
    <t>Detroit</t>
  </si>
  <si>
    <t>East Lansing / Lansing</t>
  </si>
  <si>
    <t>Grand Rapids</t>
  </si>
  <si>
    <t>Holland</t>
  </si>
  <si>
    <t>Mackinac Island</t>
  </si>
  <si>
    <t>Midland</t>
  </si>
  <si>
    <t>Muskegon</t>
  </si>
  <si>
    <t>Petoskey</t>
  </si>
  <si>
    <t>South Haven</t>
  </si>
  <si>
    <t>Traverse City</t>
  </si>
  <si>
    <t>MN</t>
  </si>
  <si>
    <t>Duluth</t>
  </si>
  <si>
    <t>Eagan / Burnsville / Mendota Heights</t>
  </si>
  <si>
    <t>Minneapolis / St. Paul</t>
  </si>
  <si>
    <t>MO</t>
  </si>
  <si>
    <t>Kansas City</t>
  </si>
  <si>
    <t>St. Louis</t>
  </si>
  <si>
    <t>MS</t>
  </si>
  <si>
    <t>Oxford</t>
  </si>
  <si>
    <t>Southaven</t>
  </si>
  <si>
    <t>MT</t>
  </si>
  <si>
    <t>Helena</t>
  </si>
  <si>
    <t>Kalispell/Whitefish</t>
  </si>
  <si>
    <t>Missoula</t>
  </si>
  <si>
    <t>NC</t>
  </si>
  <si>
    <t>Atlantic Beach / Morehead City</t>
  </si>
  <si>
    <t>Chapel Hill</t>
  </si>
  <si>
    <t>Charlotte</t>
  </si>
  <si>
    <t>Fayetteville</t>
  </si>
  <si>
    <t>Greensboro</t>
  </si>
  <si>
    <t>Kill Devil Hills</t>
  </si>
  <si>
    <t>Raleigh</t>
  </si>
  <si>
    <t>NE</t>
  </si>
  <si>
    <t>Omaha</t>
  </si>
  <si>
    <t>NH</t>
  </si>
  <si>
    <t>Concord</t>
  </si>
  <si>
    <t>Conway</t>
  </si>
  <si>
    <t>Durham</t>
  </si>
  <si>
    <t>Laconia</t>
  </si>
  <si>
    <t>Lebanon / Lincoln / West Lebanon</t>
  </si>
  <si>
    <t>Portsmouth</t>
  </si>
  <si>
    <t>NJ</t>
  </si>
  <si>
    <t>Cherry Hill / Moorestown</t>
  </si>
  <si>
    <t>Eatontown / Freehold</t>
  </si>
  <si>
    <t>Edison / Piscataway</t>
  </si>
  <si>
    <t>Flemington</t>
  </si>
  <si>
    <t>Newark</t>
  </si>
  <si>
    <t>Parsippany</t>
  </si>
  <si>
    <t>Princeton / Trenton</t>
  </si>
  <si>
    <t>Somerset</t>
  </si>
  <si>
    <t>Springfield / Cranford / New Providence</t>
  </si>
  <si>
    <t>Toms River</t>
  </si>
  <si>
    <t>NM</t>
  </si>
  <si>
    <t>Carlsbad</t>
  </si>
  <si>
    <t>Santa Fe</t>
  </si>
  <si>
    <t>Taos</t>
  </si>
  <si>
    <t>NV</t>
  </si>
  <si>
    <t>Incline Village / Reno / Sparks</t>
  </si>
  <si>
    <t>Las Vegas</t>
  </si>
  <si>
    <t>NY</t>
  </si>
  <si>
    <t>Albany</t>
  </si>
  <si>
    <t>Binghamton</t>
  </si>
  <si>
    <t>Buffalo</t>
  </si>
  <si>
    <t>Floral Park / Garden City / Great Neck</t>
  </si>
  <si>
    <t>Glens Falls</t>
  </si>
  <si>
    <t>Ithaca</t>
  </si>
  <si>
    <t>Kingston</t>
  </si>
  <si>
    <t>Lake Placid</t>
  </si>
  <si>
    <t>New York City</t>
  </si>
  <si>
    <t>Niagara Falls</t>
  </si>
  <si>
    <t>Nyack / Palisades</t>
  </si>
  <si>
    <t>Poughkeepsie</t>
  </si>
  <si>
    <t>Riverhead / Ronkonkoma / Melville</t>
  </si>
  <si>
    <t>Rochester</t>
  </si>
  <si>
    <t>Saratoga Springs / Schenectady</t>
  </si>
  <si>
    <t>Syracuse / Oswego</t>
  </si>
  <si>
    <t>Tarrytown / White Plains / New Rochelle</t>
  </si>
  <si>
    <t>West Point</t>
  </si>
  <si>
    <t>OH</t>
  </si>
  <si>
    <t>Akron</t>
  </si>
  <si>
    <t>Canton</t>
  </si>
  <si>
    <t>Cincinnati</t>
  </si>
  <si>
    <t>Cleveland</t>
  </si>
  <si>
    <t>Columbus</t>
  </si>
  <si>
    <t>Dayton / Fairborn</t>
  </si>
  <si>
    <t>Hamilton</t>
  </si>
  <si>
    <t>Mentor</t>
  </si>
  <si>
    <t>Sandusky</t>
  </si>
  <si>
    <t>Wooster</t>
  </si>
  <si>
    <t>OK</t>
  </si>
  <si>
    <t>Oklahoma City</t>
  </si>
  <si>
    <t>OR</t>
  </si>
  <si>
    <t>Beaverton</t>
  </si>
  <si>
    <t>Bend</t>
  </si>
  <si>
    <t>Clackamas</t>
  </si>
  <si>
    <t>Eugene / Florence</t>
  </si>
  <si>
    <t>Lincoln City</t>
  </si>
  <si>
    <t>Portland</t>
  </si>
  <si>
    <t>Seaside</t>
  </si>
  <si>
    <t>PA</t>
  </si>
  <si>
    <t>Allentown / Easton / Bethlehem</t>
  </si>
  <si>
    <t>Bucks</t>
  </si>
  <si>
    <t>Chester / Radnor / Essington</t>
  </si>
  <si>
    <t>Erie</t>
  </si>
  <si>
    <t>Gettysburg</t>
  </si>
  <si>
    <t>Harrisburg</t>
  </si>
  <si>
    <t>Hershey</t>
  </si>
  <si>
    <t>Lancaster</t>
  </si>
  <si>
    <t>Malvern / Frazer / Berwyn</t>
  </si>
  <si>
    <t>Montgomery</t>
  </si>
  <si>
    <t>Philadelphia</t>
  </si>
  <si>
    <t>Pittsburgh</t>
  </si>
  <si>
    <t>Reading</t>
  </si>
  <si>
    <t>RI</t>
  </si>
  <si>
    <t>East Greenwich / Warwick</t>
  </si>
  <si>
    <t>Jamestown / Middletown / Newport</t>
  </si>
  <si>
    <t>Providence / Bristol</t>
  </si>
  <si>
    <t>SC</t>
  </si>
  <si>
    <t>Charleston</t>
  </si>
  <si>
    <t>Columbia</t>
  </si>
  <si>
    <t>Hilton Head</t>
  </si>
  <si>
    <t>Myrtle Beach</t>
  </si>
  <si>
    <t>SD</t>
  </si>
  <si>
    <t>Hot Springs</t>
  </si>
  <si>
    <t>Rapid City</t>
  </si>
  <si>
    <t>TN</t>
  </si>
  <si>
    <t>Brentwood / Franklin</t>
  </si>
  <si>
    <t>Knoxville</t>
  </si>
  <si>
    <t>Memphis</t>
  </si>
  <si>
    <t>Nashville</t>
  </si>
  <si>
    <t>TX</t>
  </si>
  <si>
    <t>Arlington / Fort Worth / Grapevine</t>
  </si>
  <si>
    <t>Austin</t>
  </si>
  <si>
    <t>Big Spring</t>
  </si>
  <si>
    <t>Corpus Christi</t>
  </si>
  <si>
    <t>Dallas</t>
  </si>
  <si>
    <t>El Paso</t>
  </si>
  <si>
    <t>Galveston</t>
  </si>
  <si>
    <t>Houston (L.B. Johnson Space Center)</t>
  </si>
  <si>
    <t>Midland / Odessa</t>
  </si>
  <si>
    <t>Pecos</t>
  </si>
  <si>
    <t>Plano</t>
  </si>
  <si>
    <t>San Antonio</t>
  </si>
  <si>
    <t>South Padre Island</t>
  </si>
  <si>
    <t>Waco</t>
  </si>
  <si>
    <t>UT</t>
  </si>
  <si>
    <t>Moab</t>
  </si>
  <si>
    <t>Park City</t>
  </si>
  <si>
    <t>Provo</t>
  </si>
  <si>
    <t>Salt Lake City</t>
  </si>
  <si>
    <t>VA</t>
  </si>
  <si>
    <t>Blacksburg</t>
  </si>
  <si>
    <t>Charlottesville</t>
  </si>
  <si>
    <t>Loudoun</t>
  </si>
  <si>
    <t>Lynchburg</t>
  </si>
  <si>
    <t>Richmond</t>
  </si>
  <si>
    <t>Roanoke</t>
  </si>
  <si>
    <t>Virginia Beach</t>
  </si>
  <si>
    <t>Wallops Island</t>
  </si>
  <si>
    <t>Williamsburg / York</t>
  </si>
  <si>
    <t>VT</t>
  </si>
  <si>
    <t>Burlington</t>
  </si>
  <si>
    <t>Manchester</t>
  </si>
  <si>
    <t>Montpelier</t>
  </si>
  <si>
    <t>White River Junction</t>
  </si>
  <si>
    <t>WA</t>
  </si>
  <si>
    <t>Everett / Lynnwood</t>
  </si>
  <si>
    <t>Ocean Shores</t>
  </si>
  <si>
    <t>Olympia / Tumwater</t>
  </si>
  <si>
    <t>Port Angeles / Port Townsend</t>
  </si>
  <si>
    <t>Richland / Pasco</t>
  </si>
  <si>
    <t>Seattle</t>
  </si>
  <si>
    <t>Spokane</t>
  </si>
  <si>
    <t>Tacoma</t>
  </si>
  <si>
    <t>Vancouver</t>
  </si>
  <si>
    <t>WI</t>
  </si>
  <si>
    <t>Appleton</t>
  </si>
  <si>
    <t>Brookfield / Racine</t>
  </si>
  <si>
    <t>Madison</t>
  </si>
  <si>
    <t>Milwaukee</t>
  </si>
  <si>
    <t>Sturgeon Bay</t>
  </si>
  <si>
    <t>Wisconsin Dells</t>
  </si>
  <si>
    <t>WV</t>
  </si>
  <si>
    <t>Morgantown</t>
  </si>
  <si>
    <t>WY</t>
  </si>
  <si>
    <t>Cody</t>
  </si>
  <si>
    <t>Jackson / Pinedale</t>
  </si>
  <si>
    <t>Rock Springs</t>
  </si>
  <si>
    <t>Row Labels</t>
  </si>
  <si>
    <t>Sum of CITY COUNT</t>
  </si>
  <si>
    <t>OFFSET Helper Values</t>
  </si>
  <si>
    <t>State</t>
  </si>
  <si>
    <t>City/State</t>
  </si>
  <si>
    <t>State in City Pivot Table</t>
  </si>
  <si>
    <t>Season Range String</t>
  </si>
  <si>
    <t>Rows</t>
  </si>
  <si>
    <t>Height</t>
  </si>
  <si>
    <t>Per Diem</t>
  </si>
  <si>
    <t>OTHER</t>
  </si>
  <si>
    <t>ND</t>
  </si>
  <si>
    <t>DESTINATION</t>
  </si>
  <si>
    <t>TRANSPORTATION                      DOCUMENT NUMBER</t>
  </si>
  <si>
    <t>LODGING                                           DOCUMENT   NUMBER</t>
  </si>
  <si>
    <t xml:space="preserve">STATE OF NEBRASKA                                                                                                </t>
  </si>
  <si>
    <t>BATCH NUMBER</t>
  </si>
  <si>
    <t xml:space="preserve">  DOCUMENT   NUMBER</t>
  </si>
  <si>
    <t>DATE</t>
  </si>
  <si>
    <t>NAME OF PLACE AND NATURE OF SERVICE</t>
  </si>
  <si>
    <t>TRAVEL TIMES</t>
  </si>
  <si>
    <t>LODGING</t>
  </si>
  <si>
    <t>TRANSPORTATION</t>
  </si>
  <si>
    <t xml:space="preserve">MISCELLANEOUS </t>
  </si>
  <si>
    <t>Enter start and stop points for each trip</t>
  </si>
  <si>
    <t>DB1, DB2, etc., if direct billed</t>
  </si>
  <si>
    <t>MILES TRAVELED</t>
  </si>
  <si>
    <t>month/day</t>
  </si>
  <si>
    <t>State purpose of each trip</t>
  </si>
  <si>
    <t>STARTED</t>
  </si>
  <si>
    <t>STOPPED</t>
  </si>
  <si>
    <t>RATE</t>
  </si>
  <si>
    <t>AMOUNT</t>
  </si>
  <si>
    <t>DESCRIPTION</t>
  </si>
  <si>
    <t>TOTAL</t>
  </si>
  <si>
    <t>DB: 1</t>
  </si>
  <si>
    <t>TOTALS</t>
  </si>
  <si>
    <t>DB: 2</t>
  </si>
  <si>
    <t>Business Unit</t>
  </si>
  <si>
    <t>Object Code</t>
  </si>
  <si>
    <t>Amount</t>
  </si>
  <si>
    <t>DB: 3</t>
  </si>
  <si>
    <t>DB: 4</t>
  </si>
  <si>
    <t>NAME and TITLE</t>
  </si>
  <si>
    <t>ADDRESS BOOK NUMBER</t>
  </si>
  <si>
    <t xml:space="preserve">HEADQUARTER CITY  </t>
  </si>
  <si>
    <t xml:space="preserve">SUPERVISOR or APPROVER  SIGNATURE                            </t>
  </si>
  <si>
    <t>ADDRESS</t>
  </si>
  <si>
    <t>ZIP CODE</t>
  </si>
  <si>
    <t>I claim reimbursement for the above expenses incurred by me in the line of duty and in accordance with Nebraska State Statutes.  I declare that this is a true account of such expenses for which payment has not previously been made by the State of Nebraska or another source.</t>
  </si>
  <si>
    <t>I certify that reimbursement for use of privately owned vehicles is authorized according to the provisions of NE State Statutes sections 81-1014 &amp; 81-1176.</t>
  </si>
  <si>
    <t>Veh. Lic.#</t>
  </si>
  <si>
    <t xml:space="preserve">EMPLOYEE  SIGNATURE                            </t>
  </si>
  <si>
    <t>AUTHORIZED SIGNATURE</t>
  </si>
  <si>
    <t>Destination</t>
  </si>
  <si>
    <t>Trip 1</t>
  </si>
  <si>
    <t>Trip 2</t>
  </si>
  <si>
    <t>Trip 3</t>
  </si>
  <si>
    <t>Trip 4</t>
  </si>
  <si>
    <t>Trip</t>
  </si>
  <si>
    <t>Breakfast</t>
  </si>
  <si>
    <t>Lunch</t>
  </si>
  <si>
    <t>Dinner</t>
  </si>
  <si>
    <t>BREAKFAST</t>
  </si>
  <si>
    <t>LUNCH</t>
  </si>
  <si>
    <t>DINNER</t>
  </si>
  <si>
    <t>B</t>
  </si>
  <si>
    <t>L</t>
  </si>
  <si>
    <t>D</t>
  </si>
  <si>
    <t>Trip 1st or Last Day</t>
  </si>
  <si>
    <t>Other</t>
  </si>
  <si>
    <t>Stockton</t>
  </si>
  <si>
    <t>Santa Monica</t>
  </si>
  <si>
    <t>Douglas</t>
  </si>
  <si>
    <t>Pensacola</t>
  </si>
  <si>
    <t>Bloomington</t>
  </si>
  <si>
    <t>Kalamazoo / Battle Creek</t>
  </si>
  <si>
    <t>Pontiac / Auburn Hills</t>
  </si>
  <si>
    <t>Starkville</t>
  </si>
  <si>
    <t>Big Sky / West Yellowstone/Gardiner</t>
  </si>
  <si>
    <t>Asheville</t>
  </si>
  <si>
    <t>Troy</t>
  </si>
  <si>
    <t>State College</t>
  </si>
  <si>
    <t>Deadwood / Spearfish</t>
  </si>
  <si>
    <t>Chattanooga</t>
  </si>
  <si>
    <t>Round Rock</t>
  </si>
  <si>
    <t>Stowe</t>
  </si>
  <si>
    <t>Reimbursed Meals</t>
  </si>
  <si>
    <t>Line 1 Calc</t>
  </si>
  <si>
    <t>Total</t>
  </si>
  <si>
    <t>Line 2 Calc</t>
  </si>
  <si>
    <t>Line 3 Calc</t>
  </si>
  <si>
    <t>Line 4 Calc</t>
  </si>
  <si>
    <t>Line 5 Calc</t>
  </si>
  <si>
    <t>NE Rate</t>
  </si>
  <si>
    <t>27 lines</t>
  </si>
  <si>
    <t>First/Last?</t>
  </si>
  <si>
    <t>Brkfst</t>
  </si>
  <si>
    <t>Trip selection from ERD:</t>
  </si>
  <si>
    <t>Line 6 Calc</t>
  </si>
  <si>
    <t>Line 7 Calc</t>
  </si>
  <si>
    <t>Line 8 Calc</t>
  </si>
  <si>
    <t>Line 9 Calc</t>
  </si>
  <si>
    <t>Line 10 Calc</t>
  </si>
  <si>
    <t>Line 11 Calc</t>
  </si>
  <si>
    <t>Line 12 Calc</t>
  </si>
  <si>
    <t>Line 13 Calc</t>
  </si>
  <si>
    <t>Line 14 Calc</t>
  </si>
  <si>
    <t>Line 15 Calc</t>
  </si>
  <si>
    <t>Line 16 Calc</t>
  </si>
  <si>
    <t>Line 17 Calc</t>
  </si>
  <si>
    <t>Line 18 Calc</t>
  </si>
  <si>
    <t>Line 19 Calc</t>
  </si>
  <si>
    <t>Line 20 Calc</t>
  </si>
  <si>
    <t>Line 21 Calc</t>
  </si>
  <si>
    <t>Line 22 Calc</t>
  </si>
  <si>
    <t>Line 23 Calc</t>
  </si>
  <si>
    <t>Line 24 Calc</t>
  </si>
  <si>
    <t>Line 25 Calc</t>
  </si>
  <si>
    <t>Line 26 Calc</t>
  </si>
  <si>
    <t>Line 27 Calc</t>
  </si>
  <si>
    <t>Incedntl</t>
  </si>
  <si>
    <t>NE Per Diem Rate:  70%</t>
  </si>
  <si>
    <t>Terms:</t>
  </si>
  <si>
    <t>Per Diem:</t>
  </si>
  <si>
    <t>The allowance for meals (including tips) and incidental expenses.  The State per diem base rate is calculated from the General Services Administration (GSA) rate.</t>
  </si>
  <si>
    <t xml:space="preserve">Incidental Expenses:  </t>
  </si>
  <si>
    <t>Federal Travel Regulation describes these only as: fees and tips given to porters, baggage carriers, hotel staff, and staff on ships.</t>
  </si>
  <si>
    <t xml:space="preserve">Group Meal:  </t>
  </si>
  <si>
    <t>Destination City:</t>
  </si>
  <si>
    <r>
      <t xml:space="preserve">The main location of your travel.  This city will be used for the calculation of per diem meals for the </t>
    </r>
    <r>
      <rPr>
        <b/>
        <u/>
        <sz val="11"/>
        <color theme="1"/>
        <rFont val="Calibri"/>
        <family val="2"/>
        <scheme val="minor"/>
      </rPr>
      <t>entire</t>
    </r>
    <r>
      <rPr>
        <sz val="11"/>
        <color theme="1"/>
        <rFont val="Calibri"/>
        <family val="2"/>
        <scheme val="minor"/>
      </rPr>
      <t xml:space="preserve"> trip.  </t>
    </r>
  </si>
  <si>
    <t xml:space="preserve">International Travel:  </t>
  </si>
  <si>
    <t xml:space="preserve">Headquarter City:  </t>
  </si>
  <si>
    <t>The location of your office</t>
  </si>
  <si>
    <t>Immaterial Items:</t>
  </si>
  <si>
    <t>Expenses incurred for less than $10.00.</t>
  </si>
  <si>
    <t>Per Diem rates can be check by using this link - Foreign Rates</t>
  </si>
  <si>
    <t>Foreign Rates</t>
  </si>
  <si>
    <t>Link to view the rates for travel within the contiguous United States</t>
  </si>
  <si>
    <t>Link to view the rates for travel within Alaska, Hawaii, or a US Territory</t>
  </si>
  <si>
    <t>GSA Rates</t>
  </si>
  <si>
    <t>DOD Rates</t>
  </si>
  <si>
    <t>US Per Diem Rates:</t>
  </si>
  <si>
    <t>**Select State and Destination using Drop Down Arrows**</t>
  </si>
  <si>
    <t>TRAVEL DESTINATION</t>
  </si>
  <si>
    <t>MEALS</t>
  </si>
  <si>
    <t>Foreign</t>
  </si>
  <si>
    <t>Foreign Trip Location</t>
  </si>
  <si>
    <t>Daily Rate</t>
  </si>
  <si>
    <t>Incedental</t>
  </si>
  <si>
    <t>**Enter Foreign Location and Amount Here**</t>
  </si>
  <si>
    <t>Trip Foreign</t>
  </si>
  <si>
    <t>Incidental</t>
  </si>
  <si>
    <t>City</t>
  </si>
  <si>
    <t>Country</t>
  </si>
  <si>
    <t>Albuquerque</t>
  </si>
  <si>
    <t>Official functions, conferences, or hearing only.  Attendees could include state employees who are in travel status, state employees who are not in travel status, and/or non-state employees.  The actual expense for the meal would be paid and must be charged on a state purchasing card.</t>
  </si>
  <si>
    <t>Complete this tab for overnight travel or when approved for one-day meals</t>
  </si>
  <si>
    <t>Updated with Meal Rates Effective October 2021</t>
  </si>
  <si>
    <r>
      <t xml:space="preserve">EXPENSE REIMBURSEMENT DOCUMENT   </t>
    </r>
    <r>
      <rPr>
        <b/>
        <sz val="14"/>
        <rFont val="Arial"/>
        <family val="2"/>
      </rPr>
      <t xml:space="preserve"> -</t>
    </r>
    <r>
      <rPr>
        <b/>
        <sz val="14"/>
        <color rgb="FFFF0000"/>
        <rFont val="Arial"/>
        <family val="2"/>
      </rPr>
      <t xml:space="preserve">  </t>
    </r>
    <r>
      <rPr>
        <b/>
        <i/>
        <sz val="14"/>
        <color rgb="FFFF0000"/>
        <rFont val="Arial"/>
        <family val="2"/>
      </rPr>
      <t>Effective 7/1/2022</t>
    </r>
  </si>
  <si>
    <t>**Revised 06/10/2022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</si>
</sst>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\ #,##0"/>
    <numFmt numFmtId="165" formatCode="m/d;@"/>
    <numFmt numFmtId="166" formatCode="0.00_);\(0.00\)"/>
    <numFmt numFmtId="167" formatCode="&quot;$&quot;#,##0.00"/>
    <numFmt numFmtId="168" formatCode="&quot;$&quot;#,##0.000"/>
    <numFmt numFmtId="169" formatCode="&quot;$&quot;#,##0.0000"/>
    <numFmt numFmtId="170" formatCode="_(* #,##0.000_);_(* \(#,##0.000\);_(* &quot;-&quot;???_);_(@_)"/>
  </numFmts>
  <fonts count="35" x14ac:knownFonts="1">
    <font>
      <sz val="11"/>
      <color theme="1"/>
      <name val="Calibri"/>
      <family val="2"/>
      <scheme val="minor"/>
    </font>
    <font>
      <b/>
      <sz val="10"/>
      <name val="Microsoft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icrosoft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7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9.5"/>
      <name val="Arial"/>
      <family val="2"/>
    </font>
    <font>
      <sz val="10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i/>
      <sz val="14"/>
      <color rgb="FFFF0000"/>
      <name val="Arial"/>
      <family val="2"/>
    </font>
    <font>
      <b/>
      <i/>
      <u/>
      <sz val="9"/>
      <color rgb="FFFF0000"/>
      <name val="Calibri"/>
      <family val="2"/>
      <scheme val="minor"/>
    </font>
    <font>
      <i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71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0" fillId="0" borderId="2" xfId="0" applyBorder="1"/>
    <xf numFmtId="0" fontId="2" fillId="0" borderId="3" xfId="0" applyFont="1" applyFill="1" applyBorder="1"/>
    <xf numFmtId="0" fontId="2" fillId="0" borderId="4" xfId="0" applyFont="1" applyFill="1" applyBorder="1" applyAlignment="1">
      <alignment wrapText="1"/>
    </xf>
    <xf numFmtId="0" fontId="4" fillId="0" borderId="3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0" fillId="0" borderId="5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2" xfId="0" applyFill="1" applyBorder="1"/>
    <xf numFmtId="0" fontId="0" fillId="0" borderId="0" xfId="0" applyFill="1" applyBorder="1"/>
    <xf numFmtId="0" fontId="0" fillId="0" borderId="0" xfId="0" applyFill="1"/>
    <xf numFmtId="0" fontId="1" fillId="0" borderId="4" xfId="0" applyFont="1" applyFill="1" applyBorder="1" applyAlignment="1">
      <alignment horizontal="left" vertical="center"/>
    </xf>
    <xf numFmtId="164" fontId="2" fillId="0" borderId="4" xfId="0" applyNumberFormat="1" applyFont="1" applyFill="1" applyBorder="1"/>
    <xf numFmtId="164" fontId="4" fillId="0" borderId="4" xfId="0" applyNumberFormat="1" applyFont="1" applyFill="1" applyBorder="1" applyAlignment="1">
      <alignment horizontal="right" vertical="top"/>
    </xf>
    <xf numFmtId="0" fontId="0" fillId="0" borderId="0" xfId="0" applyBorder="1"/>
    <xf numFmtId="0" fontId="8" fillId="0" borderId="3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wrapText="1"/>
    </xf>
    <xf numFmtId="164" fontId="8" fillId="0" borderId="4" xfId="0" applyNumberFormat="1" applyFont="1" applyFill="1" applyBorder="1" applyAlignment="1">
      <alignment horizontal="right" vertical="top"/>
    </xf>
    <xf numFmtId="0" fontId="0" fillId="0" borderId="5" xfId="0" applyNumberFormat="1" applyBorder="1"/>
    <xf numFmtId="0" fontId="8" fillId="0" borderId="7" xfId="0" applyFont="1" applyFill="1" applyBorder="1" applyAlignment="1">
      <alignment horizontal="left" vertical="top" wrapText="1"/>
    </xf>
    <xf numFmtId="164" fontId="8" fillId="0" borderId="7" xfId="0" applyNumberFormat="1" applyFont="1" applyFill="1" applyBorder="1" applyAlignment="1">
      <alignment horizontal="right" vertical="top"/>
    </xf>
    <xf numFmtId="0" fontId="0" fillId="0" borderId="8" xfId="0" applyNumberFormat="1" applyBorder="1"/>
    <xf numFmtId="0" fontId="12" fillId="2" borderId="4" xfId="0" applyFont="1" applyFill="1" applyBorder="1" applyAlignment="1" applyProtection="1">
      <alignment horizontal="center" wrapText="1"/>
    </xf>
    <xf numFmtId="0" fontId="12" fillId="2" borderId="4" xfId="0" applyFont="1" applyFill="1" applyBorder="1" applyAlignment="1" applyProtection="1">
      <alignment horizontal="center"/>
    </xf>
    <xf numFmtId="0" fontId="12" fillId="2" borderId="7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horizontal="center"/>
    </xf>
    <xf numFmtId="0" fontId="12" fillId="2" borderId="15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</xf>
    <xf numFmtId="165" fontId="2" fillId="0" borderId="16" xfId="0" applyNumberFormat="1" applyFont="1" applyBorder="1" applyAlignment="1" applyProtection="1">
      <alignment horizontal="center"/>
      <protection locked="0"/>
    </xf>
    <xf numFmtId="49" fontId="2" fillId="0" borderId="16" xfId="0" applyNumberFormat="1" applyFont="1" applyBorder="1" applyAlignment="1" applyProtection="1">
      <protection locked="0"/>
    </xf>
    <xf numFmtId="20" fontId="2" fillId="0" borderId="16" xfId="0" applyNumberFormat="1" applyFont="1" applyBorder="1" applyProtection="1">
      <protection locked="0"/>
    </xf>
    <xf numFmtId="43" fontId="2" fillId="0" borderId="16" xfId="0" applyNumberFormat="1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wrapText="1"/>
      <protection locked="0"/>
    </xf>
    <xf numFmtId="166" fontId="2" fillId="0" borderId="16" xfId="0" applyNumberFormat="1" applyFont="1" applyBorder="1" applyAlignment="1" applyProtection="1">
      <alignment horizontal="left"/>
      <protection locked="0"/>
    </xf>
    <xf numFmtId="165" fontId="2" fillId="0" borderId="5" xfId="0" applyNumberFormat="1" applyFont="1" applyBorder="1" applyAlignment="1" applyProtection="1">
      <alignment horizontal="center"/>
      <protection locked="0"/>
    </xf>
    <xf numFmtId="49" fontId="2" fillId="0" borderId="3" xfId="0" applyNumberFormat="1" applyFont="1" applyBorder="1" applyAlignment="1" applyProtection="1">
      <protection locked="0"/>
    </xf>
    <xf numFmtId="49" fontId="2" fillId="0" borderId="4" xfId="0" applyNumberFormat="1" applyFont="1" applyBorder="1" applyAlignment="1" applyProtection="1">
      <protection locked="0"/>
    </xf>
    <xf numFmtId="43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66" fontId="2" fillId="0" borderId="4" xfId="0" applyNumberFormat="1" applyFont="1" applyBorder="1" applyAlignment="1" applyProtection="1">
      <alignment horizontal="left"/>
      <protection locked="0"/>
    </xf>
    <xf numFmtId="165" fontId="2" fillId="0" borderId="4" xfId="0" applyNumberFormat="1" applyFont="1" applyBorder="1" applyAlignment="1" applyProtection="1">
      <alignment horizontal="center"/>
      <protection locked="0"/>
    </xf>
    <xf numFmtId="165" fontId="2" fillId="0" borderId="4" xfId="0" applyNumberFormat="1" applyFon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 applyProtection="1">
      <protection locked="0"/>
    </xf>
    <xf numFmtId="43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66" fontId="2" fillId="0" borderId="4" xfId="0" applyNumberFormat="1" applyFont="1" applyFill="1" applyBorder="1" applyAlignment="1" applyProtection="1">
      <alignment horizontal="left"/>
      <protection locked="0"/>
    </xf>
    <xf numFmtId="165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6" xfId="0" applyNumberFormat="1" applyFont="1" applyFill="1" applyBorder="1" applyAlignment="1" applyProtection="1">
      <protection locked="0"/>
    </xf>
    <xf numFmtId="43" fontId="2" fillId="0" borderId="16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66" fontId="2" fillId="0" borderId="16" xfId="0" applyNumberFormat="1" applyFont="1" applyFill="1" applyBorder="1" applyAlignment="1" applyProtection="1">
      <alignment horizontal="left"/>
      <protection locked="0"/>
    </xf>
    <xf numFmtId="16" fontId="2" fillId="0" borderId="4" xfId="0" applyNumberFormat="1" applyFont="1" applyFill="1" applyBorder="1" applyAlignment="1" applyProtection="1">
      <protection locked="0"/>
    </xf>
    <xf numFmtId="16" fontId="2" fillId="0" borderId="4" xfId="0" applyNumberFormat="1" applyFon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4" xfId="0" applyFont="1" applyFill="1" applyBorder="1" applyAlignment="1">
      <alignment horizontal="left" vertical="top" wrapTex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164" fontId="0" fillId="0" borderId="0" xfId="0" applyNumberFormat="1" applyAlignment="1">
      <alignment horizontal="left" indent="4"/>
    </xf>
    <xf numFmtId="0" fontId="0" fillId="0" borderId="4" xfId="0" applyBorder="1" applyProtection="1">
      <protection locked="0"/>
    </xf>
    <xf numFmtId="0" fontId="14" fillId="0" borderId="9" xfId="0" applyFont="1" applyBorder="1" applyAlignment="1" applyProtection="1">
      <alignment horizontal="left" vertical="top"/>
      <protection locked="0"/>
    </xf>
    <xf numFmtId="0" fontId="20" fillId="2" borderId="4" xfId="0" applyFont="1" applyFill="1" applyBorder="1" applyAlignment="1" applyProtection="1">
      <alignment vertical="center" wrapText="1"/>
      <protection locked="0"/>
    </xf>
    <xf numFmtId="0" fontId="19" fillId="4" borderId="4" xfId="0" applyFont="1" applyFill="1" applyBorder="1" applyAlignment="1" applyProtection="1">
      <alignment vertical="center" wrapText="1"/>
      <protection locked="0"/>
    </xf>
    <xf numFmtId="44" fontId="0" fillId="0" borderId="0" xfId="0" applyNumberFormat="1"/>
    <xf numFmtId="0" fontId="14" fillId="2" borderId="12" xfId="0" applyFont="1" applyFill="1" applyBorder="1" applyAlignment="1" applyProtection="1">
      <alignment horizontal="center" wrapText="1"/>
    </xf>
    <xf numFmtId="0" fontId="14" fillId="2" borderId="1" xfId="0" applyFont="1" applyFill="1" applyBorder="1" applyAlignment="1" applyProtection="1">
      <alignment horizontal="center"/>
    </xf>
    <xf numFmtId="0" fontId="14" fillId="2" borderId="16" xfId="0" applyFont="1" applyFill="1" applyBorder="1" applyAlignment="1" applyProtection="1">
      <alignment horizontal="center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4" fillId="2" borderId="4" xfId="0" applyFont="1" applyFill="1" applyBorder="1" applyAlignment="1" applyProtection="1">
      <alignment horizontal="center" wrapText="1"/>
    </xf>
    <xf numFmtId="0" fontId="14" fillId="2" borderId="7" xfId="0" applyFont="1" applyFill="1" applyBorder="1" applyAlignment="1" applyProtection="1">
      <alignment horizontal="center" wrapText="1"/>
    </xf>
    <xf numFmtId="0" fontId="14" fillId="2" borderId="16" xfId="0" applyFont="1" applyFill="1" applyBorder="1" applyAlignment="1" applyProtection="1">
      <alignment horizontal="center" wrapText="1"/>
    </xf>
    <xf numFmtId="0" fontId="18" fillId="0" borderId="2" xfId="0" applyFont="1" applyBorder="1" applyAlignment="1" applyProtection="1">
      <alignment horizontal="left"/>
      <protection locked="0"/>
    </xf>
    <xf numFmtId="0" fontId="18" fillId="0" borderId="1" xfId="0" applyFont="1" applyBorder="1" applyAlignment="1" applyProtection="1">
      <alignment horizontal="left"/>
      <protection locked="0"/>
    </xf>
    <xf numFmtId="0" fontId="14" fillId="0" borderId="10" xfId="0" applyFont="1" applyBorder="1" applyAlignment="1" applyProtection="1">
      <alignment horizontal="left" vertical="top"/>
      <protection locked="0"/>
    </xf>
    <xf numFmtId="0" fontId="18" fillId="0" borderId="9" xfId="0" applyFont="1" applyBorder="1" applyAlignment="1" applyProtection="1">
      <alignment horizontal="left"/>
      <protection locked="0"/>
    </xf>
    <xf numFmtId="0" fontId="17" fillId="0" borderId="2" xfId="0" applyFont="1" applyBorder="1" applyAlignment="1" applyProtection="1">
      <alignment horizontal="left" vertical="top"/>
      <protection locked="0"/>
    </xf>
    <xf numFmtId="0" fontId="17" fillId="0" borderId="0" xfId="0" applyFont="1" applyBorder="1" applyAlignment="1" applyProtection="1">
      <alignment horizontal="left" vertical="top"/>
      <protection locked="0"/>
    </xf>
    <xf numFmtId="0" fontId="14" fillId="0" borderId="11" xfId="0" applyFont="1" applyBorder="1" applyAlignment="1" applyProtection="1">
      <alignment horizontal="left" vertical="top"/>
      <protection locked="0"/>
    </xf>
    <xf numFmtId="0" fontId="0" fillId="0" borderId="0" xfId="0" applyProtection="1">
      <protection hidden="1"/>
    </xf>
    <xf numFmtId="0" fontId="24" fillId="0" borderId="0" xfId="0" applyFont="1" applyBorder="1" applyProtection="1">
      <protection hidden="1"/>
    </xf>
    <xf numFmtId="0" fontId="0" fillId="5" borderId="0" xfId="0" applyFill="1" applyBorder="1" applyProtection="1">
      <protection hidden="1"/>
    </xf>
    <xf numFmtId="0" fontId="0" fillId="5" borderId="0" xfId="0" applyFill="1" applyProtection="1">
      <protection hidden="1"/>
    </xf>
    <xf numFmtId="0" fontId="0" fillId="6" borderId="0" xfId="0" applyFill="1" applyProtection="1">
      <protection hidden="1"/>
    </xf>
    <xf numFmtId="9" fontId="0" fillId="6" borderId="0" xfId="0" applyNumberFormat="1" applyFill="1" applyProtection="1">
      <protection hidden="1"/>
    </xf>
    <xf numFmtId="0" fontId="0" fillId="0" borderId="4" xfId="0" applyBorder="1" applyProtection="1">
      <protection hidden="1"/>
    </xf>
    <xf numFmtId="167" fontId="0" fillId="0" borderId="4" xfId="0" applyNumberFormat="1" applyBorder="1" applyProtection="1">
      <protection hidden="1"/>
    </xf>
    <xf numFmtId="0" fontId="0" fillId="6" borderId="0" xfId="0" applyFill="1" applyAlignment="1" applyProtection="1">
      <alignment horizontal="center"/>
      <protection hidden="1"/>
    </xf>
    <xf numFmtId="0" fontId="0" fillId="6" borderId="2" xfId="0" applyFill="1" applyBorder="1" applyProtection="1">
      <protection hidden="1"/>
    </xf>
    <xf numFmtId="0" fontId="0" fillId="0" borderId="4" xfId="0" applyFill="1" applyBorder="1" applyProtection="1">
      <protection hidden="1"/>
    </xf>
    <xf numFmtId="0" fontId="0" fillId="0" borderId="4" xfId="1" applyNumberFormat="1" applyFont="1" applyBorder="1" applyProtection="1">
      <protection hidden="1"/>
    </xf>
    <xf numFmtId="0" fontId="24" fillId="0" borderId="0" xfId="0" applyFont="1" applyBorder="1" applyAlignment="1" applyProtection="1">
      <protection hidden="1"/>
    </xf>
    <xf numFmtId="0" fontId="0" fillId="0" borderId="16" xfId="0" applyBorder="1" applyProtection="1">
      <protection hidden="1"/>
    </xf>
    <xf numFmtId="0" fontId="25" fillId="0" borderId="0" xfId="0" applyFont="1" applyAlignment="1" applyProtection="1">
      <alignment horizontal="center"/>
      <protection hidden="1"/>
    </xf>
    <xf numFmtId="0" fontId="23" fillId="0" borderId="0" xfId="2" applyAlignment="1" applyProtection="1">
      <alignment horizontal="left" vertical="center" indent="15"/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167" fontId="0" fillId="0" borderId="0" xfId="0" applyNumberFormat="1" applyFill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locked="0"/>
    </xf>
    <xf numFmtId="44" fontId="0" fillId="0" borderId="4" xfId="3" applyFont="1" applyBorder="1" applyProtection="1">
      <protection locked="0"/>
    </xf>
    <xf numFmtId="0" fontId="26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67" fontId="0" fillId="0" borderId="0" xfId="0" applyNumberFormat="1" applyProtection="1">
      <protection hidden="1"/>
    </xf>
    <xf numFmtId="0" fontId="0" fillId="0" borderId="18" xfId="0" applyBorder="1" applyAlignment="1" applyProtection="1">
      <alignment horizontal="left" vertical="center"/>
      <protection hidden="1"/>
    </xf>
    <xf numFmtId="0" fontId="0" fillId="0" borderId="19" xfId="0" applyBorder="1" applyProtection="1">
      <protection hidden="1"/>
    </xf>
    <xf numFmtId="0" fontId="0" fillId="0" borderId="0" xfId="0" applyAlignment="1" applyProtection="1">
      <protection hidden="1"/>
    </xf>
    <xf numFmtId="0" fontId="0" fillId="0" borderId="18" xfId="0" applyBorder="1" applyAlignment="1" applyProtection="1">
      <alignment vertical="center"/>
      <protection hidden="1"/>
    </xf>
    <xf numFmtId="0" fontId="23" fillId="0" borderId="0" xfId="2" applyProtection="1">
      <protection hidden="1"/>
    </xf>
    <xf numFmtId="0" fontId="9" fillId="2" borderId="4" xfId="0" applyFont="1" applyFill="1" applyBorder="1" applyAlignment="1" applyProtection="1">
      <alignment horizontal="center" vertical="justify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0" borderId="4" xfId="0" applyFont="1" applyFill="1" applyBorder="1" applyAlignment="1" applyProtection="1">
      <alignment horizontal="left" vertical="top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20" fontId="21" fillId="0" borderId="16" xfId="0" applyNumberFormat="1" applyFont="1" applyBorder="1" applyProtection="1">
      <protection locked="0"/>
    </xf>
    <xf numFmtId="20" fontId="21" fillId="0" borderId="16" xfId="0" applyNumberFormat="1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43" fontId="3" fillId="2" borderId="15" xfId="0" applyNumberFormat="1" applyFont="1" applyFill="1" applyBorder="1" applyAlignment="1" applyProtection="1">
      <alignment horizontal="center"/>
      <protection locked="0"/>
    </xf>
    <xf numFmtId="20" fontId="2" fillId="0" borderId="16" xfId="0" applyNumberFormat="1" applyFont="1" applyBorder="1" applyProtection="1">
      <protection hidden="1"/>
    </xf>
    <xf numFmtId="43" fontId="2" fillId="0" borderId="16" xfId="1" applyFont="1" applyBorder="1" applyProtection="1">
      <protection hidden="1"/>
    </xf>
    <xf numFmtId="43" fontId="2" fillId="2" borderId="16" xfId="0" applyNumberFormat="1" applyFont="1" applyFill="1" applyBorder="1" applyProtection="1">
      <protection hidden="1"/>
    </xf>
    <xf numFmtId="43" fontId="2" fillId="0" borderId="16" xfId="0" applyNumberFormat="1" applyFont="1" applyBorder="1" applyProtection="1">
      <protection hidden="1"/>
    </xf>
    <xf numFmtId="43" fontId="2" fillId="0" borderId="16" xfId="0" applyNumberFormat="1" applyFont="1" applyFill="1" applyBorder="1" applyProtection="1">
      <protection hidden="1"/>
    </xf>
    <xf numFmtId="43" fontId="2" fillId="0" borderId="4" xfId="0" applyNumberFormat="1" applyFont="1" applyFill="1" applyBorder="1" applyProtection="1">
      <protection hidden="1"/>
    </xf>
    <xf numFmtId="0" fontId="2" fillId="2" borderId="4" xfId="0" applyFont="1" applyFill="1" applyBorder="1" applyAlignment="1" applyProtection="1">
      <alignment horizontal="right"/>
      <protection hidden="1"/>
    </xf>
    <xf numFmtId="0" fontId="2" fillId="2" borderId="16" xfId="0" applyFont="1" applyFill="1" applyBorder="1" applyAlignment="1" applyProtection="1">
      <alignment horizontal="right"/>
      <protection hidden="1"/>
    </xf>
    <xf numFmtId="0" fontId="14" fillId="2" borderId="0" xfId="0" applyFont="1" applyFill="1" applyBorder="1" applyProtection="1">
      <protection hidden="1"/>
    </xf>
    <xf numFmtId="0" fontId="27" fillId="0" borderId="0" xfId="0" applyFont="1" applyProtection="1">
      <protection hidden="1"/>
    </xf>
    <xf numFmtId="1" fontId="2" fillId="0" borderId="16" xfId="0" applyNumberFormat="1" applyFont="1" applyBorder="1" applyAlignment="1" applyProtection="1">
      <alignment horizontal="center"/>
      <protection locked="0"/>
    </xf>
    <xf numFmtId="1" fontId="2" fillId="2" borderId="16" xfId="0" applyNumberFormat="1" applyFont="1" applyFill="1" applyBorder="1" applyProtection="1">
      <protection hidden="1"/>
    </xf>
    <xf numFmtId="168" fontId="0" fillId="6" borderId="0" xfId="0" applyNumberFormat="1" applyFill="1" applyAlignment="1" applyProtection="1">
      <alignment horizontal="center"/>
      <protection hidden="1"/>
    </xf>
    <xf numFmtId="169" fontId="0" fillId="6" borderId="0" xfId="0" applyNumberFormat="1" applyFill="1" applyAlignment="1" applyProtection="1">
      <alignment horizontal="center"/>
      <protection hidden="1"/>
    </xf>
    <xf numFmtId="1" fontId="28" fillId="2" borderId="8" xfId="0" applyNumberFormat="1" applyFont="1" applyFill="1" applyBorder="1" applyAlignment="1" applyProtection="1">
      <alignment horizontal="center"/>
    </xf>
    <xf numFmtId="0" fontId="32" fillId="0" borderId="0" xfId="0" applyFont="1" applyBorder="1" applyProtection="1">
      <protection hidden="1"/>
    </xf>
    <xf numFmtId="0" fontId="33" fillId="0" borderId="0" xfId="0" applyFont="1" applyBorder="1" applyProtection="1">
      <protection hidden="1"/>
    </xf>
    <xf numFmtId="0" fontId="34" fillId="0" borderId="0" xfId="0" applyFont="1" applyBorder="1" applyProtection="1">
      <protection hidden="1"/>
    </xf>
    <xf numFmtId="170" fontId="2" fillId="0" borderId="16" xfId="0" applyNumberFormat="1" applyFont="1" applyBorder="1" applyProtection="1">
      <protection hidden="1"/>
    </xf>
    <xf numFmtId="0" fontId="17" fillId="0" borderId="12" xfId="0" applyFont="1" applyBorder="1" applyAlignment="1" applyProtection="1">
      <alignment horizontal="left" vertical="top"/>
      <protection locked="0"/>
    </xf>
    <xf numFmtId="0" fontId="17" fillId="0" borderId="2" xfId="0" applyFont="1" applyBorder="1" applyAlignment="1" applyProtection="1">
      <alignment horizontal="left" vertical="top"/>
      <protection locked="0"/>
    </xf>
    <xf numFmtId="0" fontId="17" fillId="0" borderId="1" xfId="0" applyFont="1" applyBorder="1" applyAlignment="1" applyProtection="1">
      <alignment horizontal="left" vertical="top"/>
      <protection locked="0"/>
    </xf>
    <xf numFmtId="0" fontId="18" fillId="0" borderId="12" xfId="0" applyFont="1" applyBorder="1" applyAlignment="1" applyProtection="1">
      <alignment horizontal="center" vertical="top"/>
      <protection locked="0"/>
    </xf>
    <xf numFmtId="0" fontId="18" fillId="0" borderId="2" xfId="0" applyFont="1" applyBorder="1" applyAlignment="1" applyProtection="1">
      <alignment horizontal="center" vertical="top"/>
      <protection locked="0"/>
    </xf>
    <xf numFmtId="0" fontId="18" fillId="0" borderId="1" xfId="0" applyFont="1" applyBorder="1" applyAlignment="1" applyProtection="1">
      <alignment horizontal="center" vertical="top"/>
      <protection locked="0"/>
    </xf>
    <xf numFmtId="0" fontId="17" fillId="0" borderId="2" xfId="0" applyFont="1" applyFill="1" applyBorder="1" applyAlignment="1" applyProtection="1">
      <alignment horizontal="left" vertical="top"/>
      <protection locked="0"/>
    </xf>
    <xf numFmtId="14" fontId="18" fillId="0" borderId="12" xfId="0" applyNumberFormat="1" applyFont="1" applyFill="1" applyBorder="1" applyAlignment="1" applyProtection="1">
      <alignment horizontal="left" vertical="center"/>
      <protection locked="0"/>
    </xf>
    <xf numFmtId="14" fontId="18" fillId="0" borderId="1" xfId="0" applyNumberFormat="1" applyFont="1" applyFill="1" applyBorder="1" applyAlignment="1" applyProtection="1">
      <alignment horizontal="left" vertical="center"/>
      <protection locked="0"/>
    </xf>
    <xf numFmtId="0" fontId="19" fillId="0" borderId="5" xfId="0" applyFont="1" applyBorder="1" applyAlignment="1" applyProtection="1">
      <alignment horizontal="left" vertical="top" wrapText="1"/>
      <protection hidden="1"/>
    </xf>
    <xf numFmtId="0" fontId="19" fillId="0" borderId="17" xfId="0" applyFont="1" applyBorder="1" applyAlignment="1" applyProtection="1">
      <alignment horizontal="left" vertical="top" wrapText="1"/>
      <protection hidden="1"/>
    </xf>
    <xf numFmtId="0" fontId="19" fillId="0" borderId="3" xfId="0" applyFont="1" applyBorder="1" applyAlignment="1" applyProtection="1">
      <alignment horizontal="left" vertical="top" wrapText="1"/>
      <protection hidden="1"/>
    </xf>
    <xf numFmtId="0" fontId="17" fillId="0" borderId="11" xfId="0" applyFont="1" applyBorder="1" applyAlignment="1" applyProtection="1">
      <alignment horizontal="left" vertical="top"/>
      <protection locked="0"/>
    </xf>
    <xf numFmtId="0" fontId="17" fillId="0" borderId="0" xfId="0" applyFont="1" applyBorder="1" applyAlignment="1" applyProtection="1">
      <alignment horizontal="left" vertical="top"/>
      <protection locked="0"/>
    </xf>
    <xf numFmtId="0" fontId="17" fillId="0" borderId="9" xfId="0" applyFont="1" applyBorder="1" applyAlignment="1" applyProtection="1">
      <alignment horizontal="left" vertical="top"/>
      <protection locked="0"/>
    </xf>
    <xf numFmtId="0" fontId="14" fillId="0" borderId="11" xfId="0" applyFont="1" applyBorder="1" applyAlignment="1" applyProtection="1">
      <alignment horizontal="left" vertical="top"/>
      <protection locked="0"/>
    </xf>
    <xf numFmtId="0" fontId="14" fillId="0" borderId="10" xfId="0" applyFont="1" applyBorder="1" applyAlignment="1" applyProtection="1">
      <alignment horizontal="left" vertical="top"/>
      <protection locked="0"/>
    </xf>
    <xf numFmtId="0" fontId="14" fillId="0" borderId="6" xfId="0" applyFont="1" applyBorder="1" applyAlignment="1" applyProtection="1">
      <alignment horizontal="left" vertical="top"/>
      <protection locked="0"/>
    </xf>
    <xf numFmtId="0" fontId="17" fillId="0" borderId="0" xfId="0" applyFont="1" applyFill="1" applyBorder="1" applyAlignment="1" applyProtection="1">
      <alignment horizontal="left" vertical="top"/>
      <protection locked="0"/>
    </xf>
    <xf numFmtId="0" fontId="14" fillId="0" borderId="8" xfId="0" applyFont="1" applyBorder="1" applyAlignment="1" applyProtection="1">
      <alignment horizontal="left" vertical="top"/>
      <protection locked="0"/>
    </xf>
    <xf numFmtId="0" fontId="18" fillId="0" borderId="0" xfId="0" applyFont="1" applyBorder="1" applyAlignment="1" applyProtection="1">
      <alignment horizontal="left"/>
      <protection locked="0"/>
    </xf>
    <xf numFmtId="0" fontId="18" fillId="0" borderId="9" xfId="0" applyFont="1" applyBorder="1" applyAlignment="1" applyProtection="1">
      <alignment horizontal="left"/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18" fillId="0" borderId="1" xfId="0" applyFont="1" applyBorder="1" applyAlignment="1" applyProtection="1">
      <alignment horizontal="left"/>
      <protection locked="0"/>
    </xf>
    <xf numFmtId="14" fontId="18" fillId="0" borderId="11" xfId="0" applyNumberFormat="1" applyFont="1" applyBorder="1" applyAlignment="1" applyProtection="1">
      <alignment horizontal="left" vertical="center"/>
      <protection locked="0"/>
    </xf>
    <xf numFmtId="14" fontId="18" fillId="0" borderId="9" xfId="0" applyNumberFormat="1" applyFont="1" applyBorder="1" applyAlignment="1" applyProtection="1">
      <alignment horizontal="left" vertical="center"/>
      <protection locked="0"/>
    </xf>
    <xf numFmtId="0" fontId="18" fillId="0" borderId="12" xfId="0" applyFont="1" applyBorder="1" applyAlignment="1" applyProtection="1">
      <alignment horizontal="left"/>
      <protection locked="0"/>
    </xf>
    <xf numFmtId="0" fontId="14" fillId="0" borderId="8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vertical="top" wrapText="1"/>
      <protection locked="0"/>
    </xf>
    <xf numFmtId="0" fontId="14" fillId="0" borderId="6" xfId="0" applyFont="1" applyBorder="1" applyAlignment="1" applyProtection="1">
      <alignment horizontal="left" vertical="top" wrapText="1"/>
      <protection locked="0"/>
    </xf>
    <xf numFmtId="0" fontId="17" fillId="2" borderId="5" xfId="0" applyFont="1" applyFill="1" applyBorder="1" applyAlignment="1" applyProtection="1">
      <alignment horizontal="center"/>
      <protection locked="0"/>
    </xf>
    <xf numFmtId="0" fontId="17" fillId="2" borderId="17" xfId="0" applyFont="1" applyFill="1" applyBorder="1" applyAlignment="1" applyProtection="1">
      <alignment horizontal="center"/>
      <protection locked="0"/>
    </xf>
    <xf numFmtId="0" fontId="17" fillId="2" borderId="3" xfId="0" applyFont="1" applyFill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 applyProtection="1">
      <alignment horizontal="center" vertical="top" wrapText="1"/>
      <protection locked="0"/>
    </xf>
    <xf numFmtId="0" fontId="17" fillId="0" borderId="8" xfId="0" applyFont="1" applyBorder="1" applyAlignment="1" applyProtection="1">
      <alignment horizontal="left" vertical="top"/>
      <protection locked="0"/>
    </xf>
    <xf numFmtId="0" fontId="17" fillId="0" borderId="10" xfId="0" applyFont="1" applyBorder="1" applyAlignment="1" applyProtection="1">
      <alignment horizontal="left" vertical="top"/>
      <protection locked="0"/>
    </xf>
    <xf numFmtId="0" fontId="17" fillId="0" borderId="6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17" xfId="0" applyFont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49" fontId="2" fillId="0" borderId="5" xfId="0" applyNumberFormat="1" applyFont="1" applyBorder="1" applyAlignment="1" applyProtection="1">
      <alignment horizontal="left"/>
      <protection locked="0"/>
    </xf>
    <xf numFmtId="49" fontId="2" fillId="0" borderId="17" xfId="0" applyNumberFormat="1" applyFont="1" applyBorder="1" applyAlignment="1" applyProtection="1">
      <alignment horizontal="left"/>
      <protection locked="0"/>
    </xf>
    <xf numFmtId="49" fontId="2" fillId="0" borderId="3" xfId="0" applyNumberFormat="1" applyFont="1" applyBorder="1" applyAlignment="1" applyProtection="1">
      <alignment horizontal="left"/>
      <protection locked="0"/>
    </xf>
    <xf numFmtId="43" fontId="2" fillId="0" borderId="5" xfId="0" applyNumberFormat="1" applyFont="1" applyBorder="1" applyAlignment="1" applyProtection="1">
      <alignment horizontal="left"/>
      <protection locked="0"/>
    </xf>
    <xf numFmtId="43" fontId="2" fillId="0" borderId="3" xfId="0" applyNumberFormat="1" applyFont="1" applyBorder="1" applyAlignment="1" applyProtection="1">
      <alignment horizontal="left"/>
      <protection locked="0"/>
    </xf>
    <xf numFmtId="0" fontId="14" fillId="0" borderId="8" xfId="0" applyFont="1" applyFill="1" applyBorder="1" applyAlignment="1" applyProtection="1">
      <alignment horizontal="center" vertical="top" wrapText="1"/>
      <protection locked="0"/>
    </xf>
    <xf numFmtId="0" fontId="14" fillId="0" borderId="10" xfId="0" applyFont="1" applyFill="1" applyBorder="1" applyAlignment="1" applyProtection="1">
      <alignment horizontal="center" vertical="top" wrapText="1"/>
      <protection locked="0"/>
    </xf>
    <xf numFmtId="0" fontId="14" fillId="0" borderId="6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Fill="1" applyBorder="1" applyAlignment="1" applyProtection="1">
      <alignment horizontal="center" vertical="top" wrapText="1"/>
      <protection locked="0"/>
    </xf>
    <xf numFmtId="0" fontId="14" fillId="0" borderId="1" xfId="0" applyFont="1" applyFill="1" applyBorder="1" applyAlignment="1" applyProtection="1">
      <alignment horizontal="center" vertical="top" wrapText="1"/>
      <protection locked="0"/>
    </xf>
    <xf numFmtId="43" fontId="3" fillId="2" borderId="8" xfId="0" applyNumberFormat="1" applyFont="1" applyFill="1" applyBorder="1" applyAlignment="1" applyProtection="1">
      <alignment horizontal="center"/>
      <protection locked="0"/>
    </xf>
    <xf numFmtId="43" fontId="3" fillId="2" borderId="6" xfId="0" applyNumberFormat="1" applyFont="1" applyFill="1" applyBorder="1" applyAlignment="1" applyProtection="1">
      <alignment horizontal="center"/>
      <protection locked="0"/>
    </xf>
    <xf numFmtId="43" fontId="2" fillId="0" borderId="5" xfId="0" applyNumberFormat="1" applyFont="1" applyFill="1" applyBorder="1" applyAlignment="1" applyProtection="1">
      <alignment horizontal="left"/>
      <protection locked="0"/>
    </xf>
    <xf numFmtId="43" fontId="2" fillId="0" borderId="3" xfId="0" applyNumberFormat="1" applyFont="1" applyFill="1" applyBorder="1" applyAlignment="1" applyProtection="1">
      <alignment horizontal="left"/>
      <protection locked="0"/>
    </xf>
    <xf numFmtId="43" fontId="3" fillId="2" borderId="10" xfId="0" applyNumberFormat="1" applyFont="1" applyFill="1" applyBorder="1" applyAlignment="1" applyProtection="1">
      <alignment horizontal="center"/>
      <protection locked="0"/>
    </xf>
    <xf numFmtId="16" fontId="2" fillId="0" borderId="5" xfId="0" applyNumberFormat="1" applyFont="1" applyFill="1" applyBorder="1" applyAlignment="1" applyProtection="1">
      <alignment horizontal="left"/>
      <protection locked="0"/>
    </xf>
    <xf numFmtId="16" fontId="2" fillId="0" borderId="3" xfId="0" applyNumberFormat="1" applyFont="1" applyFill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3" xfId="0" applyFont="1" applyFill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protection locked="0"/>
    </xf>
    <xf numFmtId="0" fontId="14" fillId="0" borderId="17" xfId="0" applyFont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2" borderId="17" xfId="0" applyFont="1" applyFill="1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0" borderId="12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9" xfId="0" applyFont="1" applyBorder="1" applyAlignment="1" applyProtection="1">
      <alignment horizontal="left" wrapText="1"/>
      <protection locked="0"/>
    </xf>
    <xf numFmtId="0" fontId="16" fillId="0" borderId="5" xfId="0" applyFont="1" applyFill="1" applyBorder="1" applyAlignment="1" applyProtection="1">
      <alignment horizontal="left"/>
      <protection locked="0"/>
    </xf>
    <xf numFmtId="0" fontId="16" fillId="0" borderId="3" xfId="0" applyFont="1" applyFill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12" fillId="2" borderId="11" xfId="0" applyFont="1" applyFill="1" applyBorder="1" applyAlignment="1" applyProtection="1">
      <alignment horizontal="center"/>
    </xf>
    <xf numFmtId="0" fontId="12" fillId="2" borderId="9" xfId="0" applyFont="1" applyFill="1" applyBorder="1" applyAlignment="1" applyProtection="1">
      <alignment horizontal="center"/>
    </xf>
    <xf numFmtId="0" fontId="13" fillId="2" borderId="13" xfId="0" applyFont="1" applyFill="1" applyBorder="1" applyAlignment="1" applyProtection="1">
      <alignment horizontal="center"/>
    </xf>
    <xf numFmtId="0" fontId="13" fillId="2" borderId="14" xfId="0" applyFont="1" applyFill="1" applyBorder="1" applyAlignment="1" applyProtection="1">
      <alignment horizontal="center"/>
    </xf>
    <xf numFmtId="0" fontId="12" fillId="2" borderId="5" xfId="0" applyFont="1" applyFill="1" applyBorder="1" applyAlignment="1" applyProtection="1">
      <alignment horizontal="center"/>
    </xf>
    <xf numFmtId="0" fontId="12" fillId="2" borderId="17" xfId="0" applyFont="1" applyFill="1" applyBorder="1" applyAlignment="1" applyProtection="1">
      <alignment horizontal="center"/>
    </xf>
    <xf numFmtId="0" fontId="12" fillId="2" borderId="3" xfId="0" applyFont="1" applyFill="1" applyBorder="1" applyAlignment="1" applyProtection="1">
      <alignment horizontal="center"/>
    </xf>
    <xf numFmtId="0" fontId="13" fillId="2" borderId="4" xfId="0" applyFont="1" applyFill="1" applyBorder="1" applyAlignment="1" applyProtection="1">
      <alignment horizontal="center"/>
    </xf>
    <xf numFmtId="0" fontId="13" fillId="2" borderId="5" xfId="0" applyFont="1" applyFill="1" applyBorder="1" applyAlignment="1" applyProtection="1">
      <alignment horizontal="center"/>
    </xf>
    <xf numFmtId="0" fontId="14" fillId="2" borderId="8" xfId="0" applyFont="1" applyFill="1" applyBorder="1" applyAlignment="1" applyProtection="1">
      <alignment horizontal="center"/>
    </xf>
    <xf numFmtId="0" fontId="14" fillId="2" borderId="6" xfId="0" applyFont="1" applyFill="1" applyBorder="1" applyAlignment="1" applyProtection="1">
      <alignment horizontal="center"/>
    </xf>
    <xf numFmtId="0" fontId="14" fillId="2" borderId="7" xfId="0" applyFont="1" applyFill="1" applyBorder="1" applyAlignment="1" applyProtection="1">
      <alignment horizontal="center" wrapText="1"/>
    </xf>
    <xf numFmtId="0" fontId="14" fillId="2" borderId="16" xfId="0" applyFont="1" applyFill="1" applyBorder="1" applyAlignment="1" applyProtection="1">
      <alignment horizontal="center" wrapText="1"/>
    </xf>
    <xf numFmtId="0" fontId="15" fillId="2" borderId="12" xfId="0" applyFont="1" applyFill="1" applyBorder="1" applyAlignment="1" applyProtection="1">
      <alignment horizontal="center"/>
    </xf>
    <xf numFmtId="0" fontId="15" fillId="2" borderId="1" xfId="0" applyFont="1" applyFill="1" applyBorder="1" applyAlignment="1" applyProtection="1">
      <alignment horizontal="center"/>
    </xf>
    <xf numFmtId="0" fontId="14" fillId="2" borderId="5" xfId="0" applyFont="1" applyFill="1" applyBorder="1" applyAlignment="1" applyProtection="1">
      <alignment horizontal="center" wrapText="1"/>
    </xf>
    <xf numFmtId="0" fontId="14" fillId="2" borderId="17" xfId="0" applyFont="1" applyFill="1" applyBorder="1" applyAlignment="1" applyProtection="1">
      <alignment horizontal="center" wrapText="1"/>
    </xf>
    <xf numFmtId="0" fontId="14" fillId="2" borderId="3" xfId="0" applyFont="1" applyFill="1" applyBorder="1" applyAlignment="1" applyProtection="1">
      <alignment horizontal="center" wrapText="1"/>
    </xf>
    <xf numFmtId="0" fontId="9" fillId="2" borderId="5" xfId="0" applyFont="1" applyFill="1" applyBorder="1" applyAlignment="1" applyProtection="1">
      <alignment horizontal="center" vertical="justify"/>
      <protection locked="0"/>
    </xf>
    <xf numFmtId="0" fontId="9" fillId="2" borderId="3" xfId="0" applyFont="1" applyFill="1" applyBorder="1" applyAlignment="1" applyProtection="1">
      <alignment horizontal="center" vertical="justify"/>
      <protection locked="0"/>
    </xf>
    <xf numFmtId="0" fontId="10" fillId="0" borderId="11" xfId="0" applyFont="1" applyFill="1" applyBorder="1" applyAlignment="1" applyProtection="1">
      <alignment horizontal="center" wrapText="1"/>
      <protection locked="0"/>
    </xf>
    <xf numFmtId="0" fontId="10" fillId="0" borderId="0" xfId="0" applyFont="1" applyFill="1" applyAlignment="1" applyProtection="1">
      <alignment horizontal="center" wrapText="1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left" vertical="top"/>
      <protection locked="0"/>
    </xf>
    <xf numFmtId="0" fontId="2" fillId="0" borderId="3" xfId="0" applyFont="1" applyFill="1" applyBorder="1" applyAlignment="1" applyProtection="1">
      <alignment horizontal="left" vertical="top"/>
      <protection locked="0"/>
    </xf>
    <xf numFmtId="0" fontId="11" fillId="0" borderId="12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  <protection hidden="1"/>
    </xf>
    <xf numFmtId="0" fontId="24" fillId="0" borderId="5" xfId="0" applyFont="1" applyBorder="1" applyProtection="1">
      <protection hidden="1"/>
    </xf>
    <xf numFmtId="0" fontId="24" fillId="0" borderId="17" xfId="0" applyFont="1" applyBorder="1" applyProtection="1">
      <protection hidden="1"/>
    </xf>
    <xf numFmtId="0" fontId="24" fillId="0" borderId="3" xfId="0" applyFont="1" applyBorder="1" applyProtection="1">
      <protection hidden="1"/>
    </xf>
    <xf numFmtId="0" fontId="0" fillId="6" borderId="0" xfId="0" applyFill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20" xfId="0" applyBorder="1" applyAlignment="1" applyProtection="1">
      <alignment horizontal="center"/>
      <protection hidden="1"/>
    </xf>
    <xf numFmtId="0" fontId="24" fillId="0" borderId="5" xfId="0" applyFont="1" applyBorder="1" applyAlignment="1" applyProtection="1">
      <alignment horizontal="center"/>
      <protection hidden="1"/>
    </xf>
    <xf numFmtId="0" fontId="24" fillId="0" borderId="17" xfId="0" applyFont="1" applyBorder="1" applyAlignment="1" applyProtection="1">
      <alignment horizontal="center"/>
      <protection hidden="1"/>
    </xf>
    <xf numFmtId="0" fontId="24" fillId="0" borderId="3" xfId="0" applyFont="1" applyBorder="1" applyAlignment="1" applyProtection="1">
      <alignment horizont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0" fillId="0" borderId="22" xfId="0" applyBorder="1" applyAlignment="1" applyProtection="1">
      <alignment vertical="center"/>
      <protection hidden="1"/>
    </xf>
    <xf numFmtId="0" fontId="0" fillId="0" borderId="23" xfId="0" applyBorder="1" applyAlignment="1" applyProtection="1">
      <alignment vertical="center"/>
      <protection hidden="1"/>
    </xf>
    <xf numFmtId="0" fontId="0" fillId="0" borderId="24" xfId="0" applyBorder="1" applyAlignment="1" applyProtection="1">
      <alignment vertical="center"/>
      <protection hidden="1"/>
    </xf>
    <xf numFmtId="0" fontId="0" fillId="0" borderId="19" xfId="0" applyBorder="1" applyAlignment="1" applyProtection="1">
      <alignment vertical="center" wrapText="1"/>
      <protection hidden="1"/>
    </xf>
    <xf numFmtId="0" fontId="0" fillId="0" borderId="20" xfId="0" applyBorder="1" applyAlignment="1" applyProtection="1">
      <alignment vertical="center" wrapText="1"/>
      <protection hidden="1"/>
    </xf>
    <xf numFmtId="0" fontId="0" fillId="0" borderId="19" xfId="0" applyBorder="1" applyAlignment="1" applyProtection="1">
      <alignment horizontal="left" vertical="center" wrapText="1"/>
      <protection hidden="1"/>
    </xf>
    <xf numFmtId="0" fontId="0" fillId="0" borderId="20" xfId="0" applyBorder="1" applyAlignment="1" applyProtection="1">
      <alignment horizontal="left" vertical="center" wrapText="1"/>
      <protection hidden="1"/>
    </xf>
    <xf numFmtId="0" fontId="0" fillId="0" borderId="19" xfId="0" applyBorder="1" applyAlignment="1" applyProtection="1">
      <alignment vertical="center"/>
      <protection hidden="1"/>
    </xf>
    <xf numFmtId="0" fontId="0" fillId="0" borderId="20" xfId="0" applyBorder="1" applyAlignment="1" applyProtection="1">
      <alignment vertical="center"/>
      <protection hidden="1"/>
    </xf>
    <xf numFmtId="0" fontId="0" fillId="5" borderId="0" xfId="0" applyFill="1" applyAlignment="1">
      <alignment horizontal="center"/>
    </xf>
  </cellXfs>
  <cellStyles count="4">
    <cellStyle name="Comma" xfId="1" builtinId="3"/>
    <cellStyle name="Currency" xfId="3" builtinId="4"/>
    <cellStyle name="Hyperlink" xfId="2" builtinId="8"/>
    <cellStyle name="Normal" xfId="0" builtinId="0"/>
  </cellStyles>
  <dxfs count="10"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none"/>
      </font>
      <numFmt numFmtId="164" formatCode="&quot;$&quot;\ #,##0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K6" lockText="1" noThreeD="1"/>
</file>

<file path=xl/ctrlProps/ctrlProp10.xml><?xml version="1.0" encoding="utf-8"?>
<formControlPr xmlns="http://schemas.microsoft.com/office/spreadsheetml/2009/9/main" objectType="CheckBox" fmlaLink="L6" lockText="1" noThreeD="1"/>
</file>

<file path=xl/ctrlProps/ctrlProp100.xml><?xml version="1.0" encoding="utf-8"?>
<formControlPr xmlns="http://schemas.microsoft.com/office/spreadsheetml/2009/9/main" objectType="CheckBox" fmlaLink="L6" lockText="1" noThreeD="1"/>
</file>

<file path=xl/ctrlProps/ctrlProp1000.xml><?xml version="1.0" encoding="utf-8"?>
<formControlPr xmlns="http://schemas.microsoft.com/office/spreadsheetml/2009/9/main" objectType="CheckBox" fmlaLink="L6" lockText="1" noThreeD="1"/>
</file>

<file path=xl/ctrlProps/ctrlProp1001.xml><?xml version="1.0" encoding="utf-8"?>
<formControlPr xmlns="http://schemas.microsoft.com/office/spreadsheetml/2009/9/main" objectType="CheckBox" fmlaLink="L8" lockText="1" noThreeD="1"/>
</file>

<file path=xl/ctrlProps/ctrlProp1002.xml><?xml version="1.0" encoding="utf-8"?>
<formControlPr xmlns="http://schemas.microsoft.com/office/spreadsheetml/2009/9/main" objectType="CheckBox" fmlaLink="L6" lockText="1" noThreeD="1"/>
</file>

<file path=xl/ctrlProps/ctrlProp1003.xml><?xml version="1.0" encoding="utf-8"?>
<formControlPr xmlns="http://schemas.microsoft.com/office/spreadsheetml/2009/9/main" objectType="CheckBox" fmlaLink="L6" lockText="1" noThreeD="1"/>
</file>

<file path=xl/ctrlProps/ctrlProp1004.xml><?xml version="1.0" encoding="utf-8"?>
<formControlPr xmlns="http://schemas.microsoft.com/office/spreadsheetml/2009/9/main" objectType="CheckBox" fmlaLink="L9" lockText="1" noThreeD="1"/>
</file>

<file path=xl/ctrlProps/ctrlProp1005.xml><?xml version="1.0" encoding="utf-8"?>
<formControlPr xmlns="http://schemas.microsoft.com/office/spreadsheetml/2009/9/main" objectType="CheckBox" fmlaLink="L6" lockText="1" noThreeD="1"/>
</file>

<file path=xl/ctrlProps/ctrlProp1006.xml><?xml version="1.0" encoding="utf-8"?>
<formControlPr xmlns="http://schemas.microsoft.com/office/spreadsheetml/2009/9/main" objectType="CheckBox" fmlaLink="L6" lockText="1" noThreeD="1"/>
</file>

<file path=xl/ctrlProps/ctrlProp1007.xml><?xml version="1.0" encoding="utf-8"?>
<formControlPr xmlns="http://schemas.microsoft.com/office/spreadsheetml/2009/9/main" objectType="CheckBox" fmlaLink="L10" lockText="1" noThreeD="1"/>
</file>

<file path=xl/ctrlProps/ctrlProp1008.xml><?xml version="1.0" encoding="utf-8"?>
<formControlPr xmlns="http://schemas.microsoft.com/office/spreadsheetml/2009/9/main" objectType="CheckBox" fmlaLink="L6" lockText="1" noThreeD="1"/>
</file>

<file path=xl/ctrlProps/ctrlProp1009.xml><?xml version="1.0" encoding="utf-8"?>
<formControlPr xmlns="http://schemas.microsoft.com/office/spreadsheetml/2009/9/main" objectType="CheckBox" fmlaLink="L6" lockText="1" noThreeD="1"/>
</file>

<file path=xl/ctrlProps/ctrlProp101.xml><?xml version="1.0" encoding="utf-8"?>
<formControlPr xmlns="http://schemas.microsoft.com/office/spreadsheetml/2009/9/main" objectType="CheckBox" fmlaLink="J6" lockText="1" noThreeD="1"/>
</file>

<file path=xl/ctrlProps/ctrlProp1010.xml><?xml version="1.0" encoding="utf-8"?>
<formControlPr xmlns="http://schemas.microsoft.com/office/spreadsheetml/2009/9/main" objectType="CheckBox" fmlaLink="L11" lockText="1" noThreeD="1"/>
</file>

<file path=xl/ctrlProps/ctrlProp1011.xml><?xml version="1.0" encoding="utf-8"?>
<formControlPr xmlns="http://schemas.microsoft.com/office/spreadsheetml/2009/9/main" objectType="CheckBox" fmlaLink="L6" lockText="1" noThreeD="1"/>
</file>

<file path=xl/ctrlProps/ctrlProp1012.xml><?xml version="1.0" encoding="utf-8"?>
<formControlPr xmlns="http://schemas.microsoft.com/office/spreadsheetml/2009/9/main" objectType="CheckBox" fmlaLink="L6" lockText="1" noThreeD="1"/>
</file>

<file path=xl/ctrlProps/ctrlProp1013.xml><?xml version="1.0" encoding="utf-8"?>
<formControlPr xmlns="http://schemas.microsoft.com/office/spreadsheetml/2009/9/main" objectType="CheckBox" fmlaLink="L12" lockText="1" noThreeD="1"/>
</file>

<file path=xl/ctrlProps/ctrlProp1014.xml><?xml version="1.0" encoding="utf-8"?>
<formControlPr xmlns="http://schemas.microsoft.com/office/spreadsheetml/2009/9/main" objectType="CheckBox" fmlaLink="L6" lockText="1" noThreeD="1"/>
</file>

<file path=xl/ctrlProps/ctrlProp1015.xml><?xml version="1.0" encoding="utf-8"?>
<formControlPr xmlns="http://schemas.microsoft.com/office/spreadsheetml/2009/9/main" objectType="CheckBox" fmlaLink="L6" lockText="1" noThreeD="1"/>
</file>

<file path=xl/ctrlProps/ctrlProp1016.xml><?xml version="1.0" encoding="utf-8"?>
<formControlPr xmlns="http://schemas.microsoft.com/office/spreadsheetml/2009/9/main" objectType="CheckBox" fmlaLink="L13" lockText="1" noThreeD="1"/>
</file>

<file path=xl/ctrlProps/ctrlProp1017.xml><?xml version="1.0" encoding="utf-8"?>
<formControlPr xmlns="http://schemas.microsoft.com/office/spreadsheetml/2009/9/main" objectType="CheckBox" fmlaLink="L6" lockText="1" noThreeD="1"/>
</file>

<file path=xl/ctrlProps/ctrlProp1018.xml><?xml version="1.0" encoding="utf-8"?>
<formControlPr xmlns="http://schemas.microsoft.com/office/spreadsheetml/2009/9/main" objectType="CheckBox" fmlaLink="L6" lockText="1" noThreeD="1"/>
</file>

<file path=xl/ctrlProps/ctrlProp1019.xml><?xml version="1.0" encoding="utf-8"?>
<formControlPr xmlns="http://schemas.microsoft.com/office/spreadsheetml/2009/9/main" objectType="CheckBox" fmlaLink="L14" lockText="1" noThreeD="1"/>
</file>

<file path=xl/ctrlProps/ctrlProp102.xml><?xml version="1.0" encoding="utf-8"?>
<formControlPr xmlns="http://schemas.microsoft.com/office/spreadsheetml/2009/9/main" objectType="CheckBox" fmlaLink="L6" lockText="1" noThreeD="1"/>
</file>

<file path=xl/ctrlProps/ctrlProp1020.xml><?xml version="1.0" encoding="utf-8"?>
<formControlPr xmlns="http://schemas.microsoft.com/office/spreadsheetml/2009/9/main" objectType="CheckBox" fmlaLink="L6" lockText="1" noThreeD="1"/>
</file>

<file path=xl/ctrlProps/ctrlProp1021.xml><?xml version="1.0" encoding="utf-8"?>
<formControlPr xmlns="http://schemas.microsoft.com/office/spreadsheetml/2009/9/main" objectType="CheckBox" fmlaLink="L6" lockText="1" noThreeD="1"/>
</file>

<file path=xl/ctrlProps/ctrlProp1022.xml><?xml version="1.0" encoding="utf-8"?>
<formControlPr xmlns="http://schemas.microsoft.com/office/spreadsheetml/2009/9/main" objectType="CheckBox" fmlaLink="L15" lockText="1" noThreeD="1"/>
</file>

<file path=xl/ctrlProps/ctrlProp1023.xml><?xml version="1.0" encoding="utf-8"?>
<formControlPr xmlns="http://schemas.microsoft.com/office/spreadsheetml/2009/9/main" objectType="CheckBox" fmlaLink="L6" lockText="1" noThreeD="1"/>
</file>

<file path=xl/ctrlProps/ctrlProp1024.xml><?xml version="1.0" encoding="utf-8"?>
<formControlPr xmlns="http://schemas.microsoft.com/office/spreadsheetml/2009/9/main" objectType="CheckBox" fmlaLink="L6" lockText="1" noThreeD="1"/>
</file>

<file path=xl/ctrlProps/ctrlProp1025.xml><?xml version="1.0" encoding="utf-8"?>
<formControlPr xmlns="http://schemas.microsoft.com/office/spreadsheetml/2009/9/main" objectType="CheckBox" fmlaLink="L16" lockText="1" noThreeD="1"/>
</file>

<file path=xl/ctrlProps/ctrlProp1026.xml><?xml version="1.0" encoding="utf-8"?>
<formControlPr xmlns="http://schemas.microsoft.com/office/spreadsheetml/2009/9/main" objectType="CheckBox" fmlaLink="L6" lockText="1" noThreeD="1"/>
</file>

<file path=xl/ctrlProps/ctrlProp1027.xml><?xml version="1.0" encoding="utf-8"?>
<formControlPr xmlns="http://schemas.microsoft.com/office/spreadsheetml/2009/9/main" objectType="CheckBox" fmlaLink="L6" lockText="1" noThreeD="1"/>
</file>

<file path=xl/ctrlProps/ctrlProp1028.xml><?xml version="1.0" encoding="utf-8"?>
<formControlPr xmlns="http://schemas.microsoft.com/office/spreadsheetml/2009/9/main" objectType="CheckBox" fmlaLink="L17" lockText="1" noThreeD="1"/>
</file>

<file path=xl/ctrlProps/ctrlProp1029.xml><?xml version="1.0" encoding="utf-8"?>
<formControlPr xmlns="http://schemas.microsoft.com/office/spreadsheetml/2009/9/main" objectType="CheckBox" fmlaLink="L6" lockText="1" noThreeD="1"/>
</file>

<file path=xl/ctrlProps/ctrlProp103.xml><?xml version="1.0" encoding="utf-8"?>
<formControlPr xmlns="http://schemas.microsoft.com/office/spreadsheetml/2009/9/main" objectType="CheckBox" fmlaLink="J6" lockText="1" noThreeD="1"/>
</file>

<file path=xl/ctrlProps/ctrlProp1030.xml><?xml version="1.0" encoding="utf-8"?>
<formControlPr xmlns="http://schemas.microsoft.com/office/spreadsheetml/2009/9/main" objectType="CheckBox" fmlaLink="L6" lockText="1" noThreeD="1"/>
</file>

<file path=xl/ctrlProps/ctrlProp1031.xml><?xml version="1.0" encoding="utf-8"?>
<formControlPr xmlns="http://schemas.microsoft.com/office/spreadsheetml/2009/9/main" objectType="CheckBox" fmlaLink="L18" lockText="1" noThreeD="1"/>
</file>

<file path=xl/ctrlProps/ctrlProp1032.xml><?xml version="1.0" encoding="utf-8"?>
<formControlPr xmlns="http://schemas.microsoft.com/office/spreadsheetml/2009/9/main" objectType="CheckBox" fmlaLink="L6" lockText="1" noThreeD="1"/>
</file>

<file path=xl/ctrlProps/ctrlProp1033.xml><?xml version="1.0" encoding="utf-8"?>
<formControlPr xmlns="http://schemas.microsoft.com/office/spreadsheetml/2009/9/main" objectType="CheckBox" fmlaLink="L6" lockText="1" noThreeD="1"/>
</file>

<file path=xl/ctrlProps/ctrlProp1034.xml><?xml version="1.0" encoding="utf-8"?>
<formControlPr xmlns="http://schemas.microsoft.com/office/spreadsheetml/2009/9/main" objectType="CheckBox" fmlaLink="L19" lockText="1" noThreeD="1"/>
</file>

<file path=xl/ctrlProps/ctrlProp1035.xml><?xml version="1.0" encoding="utf-8"?>
<formControlPr xmlns="http://schemas.microsoft.com/office/spreadsheetml/2009/9/main" objectType="CheckBox" fmlaLink="L6" lockText="1" noThreeD="1"/>
</file>

<file path=xl/ctrlProps/ctrlProp1036.xml><?xml version="1.0" encoding="utf-8"?>
<formControlPr xmlns="http://schemas.microsoft.com/office/spreadsheetml/2009/9/main" objectType="CheckBox" fmlaLink="L6" lockText="1" noThreeD="1"/>
</file>

<file path=xl/ctrlProps/ctrlProp1037.xml><?xml version="1.0" encoding="utf-8"?>
<formControlPr xmlns="http://schemas.microsoft.com/office/spreadsheetml/2009/9/main" objectType="CheckBox" fmlaLink="L6" lockText="1" noThreeD="1"/>
</file>

<file path=xl/ctrlProps/ctrlProp1038.xml><?xml version="1.0" encoding="utf-8"?>
<formControlPr xmlns="http://schemas.microsoft.com/office/spreadsheetml/2009/9/main" objectType="CheckBox" fmlaLink="L6" lockText="1" noThreeD="1"/>
</file>

<file path=xl/ctrlProps/ctrlProp1039.xml><?xml version="1.0" encoding="utf-8"?>
<formControlPr xmlns="http://schemas.microsoft.com/office/spreadsheetml/2009/9/main" objectType="CheckBox" fmlaLink="L6" lockText="1" noThreeD="1"/>
</file>

<file path=xl/ctrlProps/ctrlProp104.xml><?xml version="1.0" encoding="utf-8"?>
<formControlPr xmlns="http://schemas.microsoft.com/office/spreadsheetml/2009/9/main" objectType="CheckBox" fmlaLink="K6" lockText="1" noThreeD="1"/>
</file>

<file path=xl/ctrlProps/ctrlProp1040.xml><?xml version="1.0" encoding="utf-8"?>
<formControlPr xmlns="http://schemas.microsoft.com/office/spreadsheetml/2009/9/main" objectType="CheckBox" fmlaLink="L6" lockText="1" noThreeD="1"/>
</file>

<file path=xl/ctrlProps/ctrlProp1041.xml><?xml version="1.0" encoding="utf-8"?>
<formControlPr xmlns="http://schemas.microsoft.com/office/spreadsheetml/2009/9/main" objectType="CheckBox" fmlaLink="L6" lockText="1" noThreeD="1"/>
</file>

<file path=xl/ctrlProps/ctrlProp1042.xml><?xml version="1.0" encoding="utf-8"?>
<formControlPr xmlns="http://schemas.microsoft.com/office/spreadsheetml/2009/9/main" objectType="CheckBox" fmlaLink="L6" lockText="1" noThreeD="1"/>
</file>

<file path=xl/ctrlProps/ctrlProp1043.xml><?xml version="1.0" encoding="utf-8"?>
<formControlPr xmlns="http://schemas.microsoft.com/office/spreadsheetml/2009/9/main" objectType="CheckBox" fmlaLink="L20" lockText="1" noThreeD="1"/>
</file>

<file path=xl/ctrlProps/ctrlProp1044.xml><?xml version="1.0" encoding="utf-8"?>
<formControlPr xmlns="http://schemas.microsoft.com/office/spreadsheetml/2009/9/main" objectType="CheckBox" fmlaLink="L6" lockText="1" noThreeD="1"/>
</file>

<file path=xl/ctrlProps/ctrlProp1045.xml><?xml version="1.0" encoding="utf-8"?>
<formControlPr xmlns="http://schemas.microsoft.com/office/spreadsheetml/2009/9/main" objectType="CheckBox" fmlaLink="L6" lockText="1" noThreeD="1"/>
</file>

<file path=xl/ctrlProps/ctrlProp1046.xml><?xml version="1.0" encoding="utf-8"?>
<formControlPr xmlns="http://schemas.microsoft.com/office/spreadsheetml/2009/9/main" objectType="CheckBox" fmlaLink="L6" lockText="1" noThreeD="1"/>
</file>

<file path=xl/ctrlProps/ctrlProp1047.xml><?xml version="1.0" encoding="utf-8"?>
<formControlPr xmlns="http://schemas.microsoft.com/office/spreadsheetml/2009/9/main" objectType="CheckBox" fmlaLink="L6" lockText="1" noThreeD="1"/>
</file>

<file path=xl/ctrlProps/ctrlProp1048.xml><?xml version="1.0" encoding="utf-8"?>
<formControlPr xmlns="http://schemas.microsoft.com/office/spreadsheetml/2009/9/main" objectType="CheckBox" fmlaLink="L6" lockText="1" noThreeD="1"/>
</file>

<file path=xl/ctrlProps/ctrlProp1049.xml><?xml version="1.0" encoding="utf-8"?>
<formControlPr xmlns="http://schemas.microsoft.com/office/spreadsheetml/2009/9/main" objectType="CheckBox" fmlaLink="L6" lockText="1" noThreeD="1"/>
</file>

<file path=xl/ctrlProps/ctrlProp105.xml><?xml version="1.0" encoding="utf-8"?>
<formControlPr xmlns="http://schemas.microsoft.com/office/spreadsheetml/2009/9/main" objectType="CheckBox" fmlaLink="L6" lockText="1" noThreeD="1"/>
</file>

<file path=xl/ctrlProps/ctrlProp1050.xml><?xml version="1.0" encoding="utf-8"?>
<formControlPr xmlns="http://schemas.microsoft.com/office/spreadsheetml/2009/9/main" objectType="CheckBox" fmlaLink="L6" lockText="1" noThreeD="1"/>
</file>

<file path=xl/ctrlProps/ctrlProp1051.xml><?xml version="1.0" encoding="utf-8"?>
<formControlPr xmlns="http://schemas.microsoft.com/office/spreadsheetml/2009/9/main" objectType="CheckBox" fmlaLink="L6" lockText="1" noThreeD="1"/>
</file>

<file path=xl/ctrlProps/ctrlProp1052.xml><?xml version="1.0" encoding="utf-8"?>
<formControlPr xmlns="http://schemas.microsoft.com/office/spreadsheetml/2009/9/main" objectType="CheckBox" fmlaLink="L21" lockText="1" noThreeD="1"/>
</file>

<file path=xl/ctrlProps/ctrlProp1053.xml><?xml version="1.0" encoding="utf-8"?>
<formControlPr xmlns="http://schemas.microsoft.com/office/spreadsheetml/2009/9/main" objectType="CheckBox" fmlaLink="L6" lockText="1" noThreeD="1"/>
</file>

<file path=xl/ctrlProps/ctrlProp1054.xml><?xml version="1.0" encoding="utf-8"?>
<formControlPr xmlns="http://schemas.microsoft.com/office/spreadsheetml/2009/9/main" objectType="CheckBox" fmlaLink="L6" lockText="1" noThreeD="1"/>
</file>

<file path=xl/ctrlProps/ctrlProp1055.xml><?xml version="1.0" encoding="utf-8"?>
<formControlPr xmlns="http://schemas.microsoft.com/office/spreadsheetml/2009/9/main" objectType="CheckBox" fmlaLink="L6" lockText="1" noThreeD="1"/>
</file>

<file path=xl/ctrlProps/ctrlProp1056.xml><?xml version="1.0" encoding="utf-8"?>
<formControlPr xmlns="http://schemas.microsoft.com/office/spreadsheetml/2009/9/main" objectType="CheckBox" fmlaLink="L6" lockText="1" noThreeD="1"/>
</file>

<file path=xl/ctrlProps/ctrlProp1057.xml><?xml version="1.0" encoding="utf-8"?>
<formControlPr xmlns="http://schemas.microsoft.com/office/spreadsheetml/2009/9/main" objectType="CheckBox" fmlaLink="L6" lockText="1" noThreeD="1"/>
</file>

<file path=xl/ctrlProps/ctrlProp1058.xml><?xml version="1.0" encoding="utf-8"?>
<formControlPr xmlns="http://schemas.microsoft.com/office/spreadsheetml/2009/9/main" objectType="CheckBox" fmlaLink="L6" lockText="1" noThreeD="1"/>
</file>

<file path=xl/ctrlProps/ctrlProp1059.xml><?xml version="1.0" encoding="utf-8"?>
<formControlPr xmlns="http://schemas.microsoft.com/office/spreadsheetml/2009/9/main" objectType="CheckBox" fmlaLink="L6" lockText="1" noThreeD="1"/>
</file>

<file path=xl/ctrlProps/ctrlProp106.xml><?xml version="1.0" encoding="utf-8"?>
<formControlPr xmlns="http://schemas.microsoft.com/office/spreadsheetml/2009/9/main" objectType="CheckBox" fmlaLink="L6" lockText="1" noThreeD="1"/>
</file>

<file path=xl/ctrlProps/ctrlProp1060.xml><?xml version="1.0" encoding="utf-8"?>
<formControlPr xmlns="http://schemas.microsoft.com/office/spreadsheetml/2009/9/main" objectType="CheckBox" fmlaLink="L6" lockText="1" noThreeD="1"/>
</file>

<file path=xl/ctrlProps/ctrlProp1061.xml><?xml version="1.0" encoding="utf-8"?>
<formControlPr xmlns="http://schemas.microsoft.com/office/spreadsheetml/2009/9/main" objectType="CheckBox" fmlaLink="L6" lockText="1" noThreeD="1"/>
</file>

<file path=xl/ctrlProps/ctrlProp1062.xml><?xml version="1.0" encoding="utf-8"?>
<formControlPr xmlns="http://schemas.microsoft.com/office/spreadsheetml/2009/9/main" objectType="CheckBox" fmlaLink="L6" lockText="1" noThreeD="1"/>
</file>

<file path=xl/ctrlProps/ctrlProp1063.xml><?xml version="1.0" encoding="utf-8"?>
<formControlPr xmlns="http://schemas.microsoft.com/office/spreadsheetml/2009/9/main" objectType="CheckBox" fmlaLink="L6" lockText="1" noThreeD="1"/>
</file>

<file path=xl/ctrlProps/ctrlProp1064.xml><?xml version="1.0" encoding="utf-8"?>
<formControlPr xmlns="http://schemas.microsoft.com/office/spreadsheetml/2009/9/main" objectType="CheckBox" fmlaLink="L6" lockText="1" noThreeD="1"/>
</file>

<file path=xl/ctrlProps/ctrlProp1065.xml><?xml version="1.0" encoding="utf-8"?>
<formControlPr xmlns="http://schemas.microsoft.com/office/spreadsheetml/2009/9/main" objectType="CheckBox" fmlaLink="L6" lockText="1" noThreeD="1"/>
</file>

<file path=xl/ctrlProps/ctrlProp1066.xml><?xml version="1.0" encoding="utf-8"?>
<formControlPr xmlns="http://schemas.microsoft.com/office/spreadsheetml/2009/9/main" objectType="CheckBox" fmlaLink="L22" lockText="1" noThreeD="1"/>
</file>

<file path=xl/ctrlProps/ctrlProp1067.xml><?xml version="1.0" encoding="utf-8"?>
<formControlPr xmlns="http://schemas.microsoft.com/office/spreadsheetml/2009/9/main" objectType="CheckBox" fmlaLink="L6" lockText="1" noThreeD="1"/>
</file>

<file path=xl/ctrlProps/ctrlProp1068.xml><?xml version="1.0" encoding="utf-8"?>
<formControlPr xmlns="http://schemas.microsoft.com/office/spreadsheetml/2009/9/main" objectType="CheckBox" fmlaLink="L6" lockText="1" noThreeD="1"/>
</file>

<file path=xl/ctrlProps/ctrlProp1069.xml><?xml version="1.0" encoding="utf-8"?>
<formControlPr xmlns="http://schemas.microsoft.com/office/spreadsheetml/2009/9/main" objectType="CheckBox" fmlaLink="L6" lockText="1" noThreeD="1"/>
</file>

<file path=xl/ctrlProps/ctrlProp107.xml><?xml version="1.0" encoding="utf-8"?>
<formControlPr xmlns="http://schemas.microsoft.com/office/spreadsheetml/2009/9/main" objectType="CheckBox" fmlaLink="K6" lockText="1" noThreeD="1"/>
</file>

<file path=xl/ctrlProps/ctrlProp1070.xml><?xml version="1.0" encoding="utf-8"?>
<formControlPr xmlns="http://schemas.microsoft.com/office/spreadsheetml/2009/9/main" objectType="CheckBox" fmlaLink="L6" lockText="1" noThreeD="1"/>
</file>

<file path=xl/ctrlProps/ctrlProp1071.xml><?xml version="1.0" encoding="utf-8"?>
<formControlPr xmlns="http://schemas.microsoft.com/office/spreadsheetml/2009/9/main" objectType="CheckBox" fmlaLink="L6" lockText="1" noThreeD="1"/>
</file>

<file path=xl/ctrlProps/ctrlProp1072.xml><?xml version="1.0" encoding="utf-8"?>
<formControlPr xmlns="http://schemas.microsoft.com/office/spreadsheetml/2009/9/main" objectType="CheckBox" fmlaLink="L6" lockText="1" noThreeD="1"/>
</file>

<file path=xl/ctrlProps/ctrlProp1073.xml><?xml version="1.0" encoding="utf-8"?>
<formControlPr xmlns="http://schemas.microsoft.com/office/spreadsheetml/2009/9/main" objectType="CheckBox" fmlaLink="L6" lockText="1" noThreeD="1"/>
</file>

<file path=xl/ctrlProps/ctrlProp1074.xml><?xml version="1.0" encoding="utf-8"?>
<formControlPr xmlns="http://schemas.microsoft.com/office/spreadsheetml/2009/9/main" objectType="CheckBox" fmlaLink="L6" lockText="1" noThreeD="1"/>
</file>

<file path=xl/ctrlProps/ctrlProp1075.xml><?xml version="1.0" encoding="utf-8"?>
<formControlPr xmlns="http://schemas.microsoft.com/office/spreadsheetml/2009/9/main" objectType="CheckBox" fmlaLink="L6" lockText="1" noThreeD="1"/>
</file>

<file path=xl/ctrlProps/ctrlProp1076.xml><?xml version="1.0" encoding="utf-8"?>
<formControlPr xmlns="http://schemas.microsoft.com/office/spreadsheetml/2009/9/main" objectType="CheckBox" fmlaLink="L6" lockText="1" noThreeD="1"/>
</file>

<file path=xl/ctrlProps/ctrlProp1077.xml><?xml version="1.0" encoding="utf-8"?>
<formControlPr xmlns="http://schemas.microsoft.com/office/spreadsheetml/2009/9/main" objectType="CheckBox" fmlaLink="L6" lockText="1" noThreeD="1"/>
</file>

<file path=xl/ctrlProps/ctrlProp1078.xml><?xml version="1.0" encoding="utf-8"?>
<formControlPr xmlns="http://schemas.microsoft.com/office/spreadsheetml/2009/9/main" objectType="CheckBox" fmlaLink="L6" lockText="1" noThreeD="1"/>
</file>

<file path=xl/ctrlProps/ctrlProp1079.xml><?xml version="1.0" encoding="utf-8"?>
<formControlPr xmlns="http://schemas.microsoft.com/office/spreadsheetml/2009/9/main" objectType="CheckBox" fmlaLink="L6" lockText="1" noThreeD="1"/>
</file>

<file path=xl/ctrlProps/ctrlProp108.xml><?xml version="1.0" encoding="utf-8"?>
<formControlPr xmlns="http://schemas.microsoft.com/office/spreadsheetml/2009/9/main" objectType="CheckBox" fmlaLink="L6" lockText="1" noThreeD="1"/>
</file>

<file path=xl/ctrlProps/ctrlProp1080.xml><?xml version="1.0" encoding="utf-8"?>
<formControlPr xmlns="http://schemas.microsoft.com/office/spreadsheetml/2009/9/main" objectType="CheckBox" fmlaLink="L23" lockText="1" noThreeD="1"/>
</file>

<file path=xl/ctrlProps/ctrlProp1081.xml><?xml version="1.0" encoding="utf-8"?>
<formControlPr xmlns="http://schemas.microsoft.com/office/spreadsheetml/2009/9/main" objectType="CheckBox" fmlaLink="L6" lockText="1" noThreeD="1"/>
</file>

<file path=xl/ctrlProps/ctrlProp1082.xml><?xml version="1.0" encoding="utf-8"?>
<formControlPr xmlns="http://schemas.microsoft.com/office/spreadsheetml/2009/9/main" objectType="CheckBox" fmlaLink="L6" lockText="1" noThreeD="1"/>
</file>

<file path=xl/ctrlProps/ctrlProp1083.xml><?xml version="1.0" encoding="utf-8"?>
<formControlPr xmlns="http://schemas.microsoft.com/office/spreadsheetml/2009/9/main" objectType="CheckBox" fmlaLink="L6" lockText="1" noThreeD="1"/>
</file>

<file path=xl/ctrlProps/ctrlProp1084.xml><?xml version="1.0" encoding="utf-8"?>
<formControlPr xmlns="http://schemas.microsoft.com/office/spreadsheetml/2009/9/main" objectType="CheckBox" fmlaLink="L6" lockText="1" noThreeD="1"/>
</file>

<file path=xl/ctrlProps/ctrlProp1085.xml><?xml version="1.0" encoding="utf-8"?>
<formControlPr xmlns="http://schemas.microsoft.com/office/spreadsheetml/2009/9/main" objectType="CheckBox" fmlaLink="L6" lockText="1" noThreeD="1"/>
</file>

<file path=xl/ctrlProps/ctrlProp1086.xml><?xml version="1.0" encoding="utf-8"?>
<formControlPr xmlns="http://schemas.microsoft.com/office/spreadsheetml/2009/9/main" objectType="CheckBox" fmlaLink="L6" lockText="1" noThreeD="1"/>
</file>

<file path=xl/ctrlProps/ctrlProp1087.xml><?xml version="1.0" encoding="utf-8"?>
<formControlPr xmlns="http://schemas.microsoft.com/office/spreadsheetml/2009/9/main" objectType="CheckBox" fmlaLink="L6" lockText="1" noThreeD="1"/>
</file>

<file path=xl/ctrlProps/ctrlProp1088.xml><?xml version="1.0" encoding="utf-8"?>
<formControlPr xmlns="http://schemas.microsoft.com/office/spreadsheetml/2009/9/main" objectType="CheckBox" fmlaLink="L6" lockText="1" noThreeD="1"/>
</file>

<file path=xl/ctrlProps/ctrlProp1089.xml><?xml version="1.0" encoding="utf-8"?>
<formControlPr xmlns="http://schemas.microsoft.com/office/spreadsheetml/2009/9/main" objectType="CheckBox" fmlaLink="L6" lockText="1" noThreeD="1"/>
</file>

<file path=xl/ctrlProps/ctrlProp109.xml><?xml version="1.0" encoding="utf-8"?>
<formControlPr xmlns="http://schemas.microsoft.com/office/spreadsheetml/2009/9/main" objectType="CheckBox" fmlaLink="L6" lockText="1" noThreeD="1"/>
</file>

<file path=xl/ctrlProps/ctrlProp1090.xml><?xml version="1.0" encoding="utf-8"?>
<formControlPr xmlns="http://schemas.microsoft.com/office/spreadsheetml/2009/9/main" objectType="CheckBox" fmlaLink="L6" lockText="1" noThreeD="1"/>
</file>

<file path=xl/ctrlProps/ctrlProp1091.xml><?xml version="1.0" encoding="utf-8"?>
<formControlPr xmlns="http://schemas.microsoft.com/office/spreadsheetml/2009/9/main" objectType="CheckBox" fmlaLink="L6" lockText="1" noThreeD="1"/>
</file>

<file path=xl/ctrlProps/ctrlProp1092.xml><?xml version="1.0" encoding="utf-8"?>
<formControlPr xmlns="http://schemas.microsoft.com/office/spreadsheetml/2009/9/main" objectType="CheckBox" fmlaLink="L6" lockText="1" noThreeD="1"/>
</file>

<file path=xl/ctrlProps/ctrlProp1093.xml><?xml version="1.0" encoding="utf-8"?>
<formControlPr xmlns="http://schemas.microsoft.com/office/spreadsheetml/2009/9/main" objectType="CheckBox" fmlaLink="L6" lockText="1" noThreeD="1"/>
</file>

<file path=xl/ctrlProps/ctrlProp1094.xml><?xml version="1.0" encoding="utf-8"?>
<formControlPr xmlns="http://schemas.microsoft.com/office/spreadsheetml/2009/9/main" objectType="CheckBox" fmlaLink="L24" lockText="1" noThreeD="1"/>
</file>

<file path=xl/ctrlProps/ctrlProp1095.xml><?xml version="1.0" encoding="utf-8"?>
<formControlPr xmlns="http://schemas.microsoft.com/office/spreadsheetml/2009/9/main" objectType="CheckBox" fmlaLink="L6" lockText="1" noThreeD="1"/>
</file>

<file path=xl/ctrlProps/ctrlProp1096.xml><?xml version="1.0" encoding="utf-8"?>
<formControlPr xmlns="http://schemas.microsoft.com/office/spreadsheetml/2009/9/main" objectType="CheckBox" fmlaLink="L6" lockText="1" noThreeD="1"/>
</file>

<file path=xl/ctrlProps/ctrlProp1097.xml><?xml version="1.0" encoding="utf-8"?>
<formControlPr xmlns="http://schemas.microsoft.com/office/spreadsheetml/2009/9/main" objectType="CheckBox" fmlaLink="L6" lockText="1" noThreeD="1"/>
</file>

<file path=xl/ctrlProps/ctrlProp1098.xml><?xml version="1.0" encoding="utf-8"?>
<formControlPr xmlns="http://schemas.microsoft.com/office/spreadsheetml/2009/9/main" objectType="CheckBox" fmlaLink="L6" lockText="1" noThreeD="1"/>
</file>

<file path=xl/ctrlProps/ctrlProp1099.xml><?xml version="1.0" encoding="utf-8"?>
<formControlPr xmlns="http://schemas.microsoft.com/office/spreadsheetml/2009/9/main" objectType="CheckBox" fmlaLink="L6" lockText="1" noThreeD="1"/>
</file>

<file path=xl/ctrlProps/ctrlProp11.xml><?xml version="1.0" encoding="utf-8"?>
<formControlPr xmlns="http://schemas.microsoft.com/office/spreadsheetml/2009/9/main" objectType="CheckBox" fmlaLink="J6" lockText="1" noThreeD="1"/>
</file>

<file path=xl/ctrlProps/ctrlProp110.xml><?xml version="1.0" encoding="utf-8"?>
<formControlPr xmlns="http://schemas.microsoft.com/office/spreadsheetml/2009/9/main" objectType="CheckBox" fmlaLink="K6" lockText="1" noThreeD="1"/>
</file>

<file path=xl/ctrlProps/ctrlProp1100.xml><?xml version="1.0" encoding="utf-8"?>
<formControlPr xmlns="http://schemas.microsoft.com/office/spreadsheetml/2009/9/main" objectType="CheckBox" fmlaLink="L6" lockText="1" noThreeD="1"/>
</file>

<file path=xl/ctrlProps/ctrlProp1101.xml><?xml version="1.0" encoding="utf-8"?>
<formControlPr xmlns="http://schemas.microsoft.com/office/spreadsheetml/2009/9/main" objectType="CheckBox" fmlaLink="L6" lockText="1" noThreeD="1"/>
</file>

<file path=xl/ctrlProps/ctrlProp1102.xml><?xml version="1.0" encoding="utf-8"?>
<formControlPr xmlns="http://schemas.microsoft.com/office/spreadsheetml/2009/9/main" objectType="CheckBox" fmlaLink="L6" lockText="1" noThreeD="1"/>
</file>

<file path=xl/ctrlProps/ctrlProp1103.xml><?xml version="1.0" encoding="utf-8"?>
<formControlPr xmlns="http://schemas.microsoft.com/office/spreadsheetml/2009/9/main" objectType="CheckBox" fmlaLink="L6" lockText="1" noThreeD="1"/>
</file>

<file path=xl/ctrlProps/ctrlProp1104.xml><?xml version="1.0" encoding="utf-8"?>
<formControlPr xmlns="http://schemas.microsoft.com/office/spreadsheetml/2009/9/main" objectType="CheckBox" fmlaLink="L6" lockText="1" noThreeD="1"/>
</file>

<file path=xl/ctrlProps/ctrlProp1105.xml><?xml version="1.0" encoding="utf-8"?>
<formControlPr xmlns="http://schemas.microsoft.com/office/spreadsheetml/2009/9/main" objectType="CheckBox" fmlaLink="L6" lockText="1" noThreeD="1"/>
</file>

<file path=xl/ctrlProps/ctrlProp1106.xml><?xml version="1.0" encoding="utf-8"?>
<formControlPr xmlns="http://schemas.microsoft.com/office/spreadsheetml/2009/9/main" objectType="CheckBox" fmlaLink="L6" lockText="1" noThreeD="1"/>
</file>

<file path=xl/ctrlProps/ctrlProp1107.xml><?xml version="1.0" encoding="utf-8"?>
<formControlPr xmlns="http://schemas.microsoft.com/office/spreadsheetml/2009/9/main" objectType="CheckBox" fmlaLink="L6" lockText="1" noThreeD="1"/>
</file>

<file path=xl/ctrlProps/ctrlProp1108.xml><?xml version="1.0" encoding="utf-8"?>
<formControlPr xmlns="http://schemas.microsoft.com/office/spreadsheetml/2009/9/main" objectType="CheckBox" fmlaLink="L25" lockText="1" noThreeD="1"/>
</file>

<file path=xl/ctrlProps/ctrlProp1109.xml><?xml version="1.0" encoding="utf-8"?>
<formControlPr xmlns="http://schemas.microsoft.com/office/spreadsheetml/2009/9/main" objectType="CheckBox" fmlaLink="L6" lockText="1" noThreeD="1"/>
</file>

<file path=xl/ctrlProps/ctrlProp111.xml><?xml version="1.0" encoding="utf-8"?>
<formControlPr xmlns="http://schemas.microsoft.com/office/spreadsheetml/2009/9/main" objectType="CheckBox" fmlaLink="L6" lockText="1" noThreeD="1"/>
</file>

<file path=xl/ctrlProps/ctrlProp1110.xml><?xml version="1.0" encoding="utf-8"?>
<formControlPr xmlns="http://schemas.microsoft.com/office/spreadsheetml/2009/9/main" objectType="CheckBox" fmlaLink="L6" lockText="1" noThreeD="1"/>
</file>

<file path=xl/ctrlProps/ctrlProp1111.xml><?xml version="1.0" encoding="utf-8"?>
<formControlPr xmlns="http://schemas.microsoft.com/office/spreadsheetml/2009/9/main" objectType="CheckBox" fmlaLink="L6" lockText="1" noThreeD="1"/>
</file>

<file path=xl/ctrlProps/ctrlProp1112.xml><?xml version="1.0" encoding="utf-8"?>
<formControlPr xmlns="http://schemas.microsoft.com/office/spreadsheetml/2009/9/main" objectType="CheckBox" fmlaLink="L6" lockText="1" noThreeD="1"/>
</file>

<file path=xl/ctrlProps/ctrlProp1113.xml><?xml version="1.0" encoding="utf-8"?>
<formControlPr xmlns="http://schemas.microsoft.com/office/spreadsheetml/2009/9/main" objectType="CheckBox" fmlaLink="L6" lockText="1" noThreeD="1"/>
</file>

<file path=xl/ctrlProps/ctrlProp1114.xml><?xml version="1.0" encoding="utf-8"?>
<formControlPr xmlns="http://schemas.microsoft.com/office/spreadsheetml/2009/9/main" objectType="CheckBox" fmlaLink="L6" lockText="1" noThreeD="1"/>
</file>

<file path=xl/ctrlProps/ctrlProp1115.xml><?xml version="1.0" encoding="utf-8"?>
<formControlPr xmlns="http://schemas.microsoft.com/office/spreadsheetml/2009/9/main" objectType="CheckBox" fmlaLink="L6" lockText="1" noThreeD="1"/>
</file>

<file path=xl/ctrlProps/ctrlProp1116.xml><?xml version="1.0" encoding="utf-8"?>
<formControlPr xmlns="http://schemas.microsoft.com/office/spreadsheetml/2009/9/main" objectType="CheckBox" fmlaLink="L6" lockText="1" noThreeD="1"/>
</file>

<file path=xl/ctrlProps/ctrlProp1117.xml><?xml version="1.0" encoding="utf-8"?>
<formControlPr xmlns="http://schemas.microsoft.com/office/spreadsheetml/2009/9/main" objectType="CheckBox" fmlaLink="L6" lockText="1" noThreeD="1"/>
</file>

<file path=xl/ctrlProps/ctrlProp1118.xml><?xml version="1.0" encoding="utf-8"?>
<formControlPr xmlns="http://schemas.microsoft.com/office/spreadsheetml/2009/9/main" objectType="CheckBox" fmlaLink="L6" lockText="1" noThreeD="1"/>
</file>

<file path=xl/ctrlProps/ctrlProp1119.xml><?xml version="1.0" encoding="utf-8"?>
<formControlPr xmlns="http://schemas.microsoft.com/office/spreadsheetml/2009/9/main" objectType="CheckBox" fmlaLink="L6" lockText="1" noThreeD="1"/>
</file>

<file path=xl/ctrlProps/ctrlProp112.xml><?xml version="1.0" encoding="utf-8"?>
<formControlPr xmlns="http://schemas.microsoft.com/office/spreadsheetml/2009/9/main" objectType="CheckBox" fmlaLink="L6" lockText="1" noThreeD="1"/>
</file>

<file path=xl/ctrlProps/ctrlProp1120.xml><?xml version="1.0" encoding="utf-8"?>
<formControlPr xmlns="http://schemas.microsoft.com/office/spreadsheetml/2009/9/main" objectType="CheckBox" fmlaLink="L6" lockText="1" noThreeD="1"/>
</file>

<file path=xl/ctrlProps/ctrlProp1121.xml><?xml version="1.0" encoding="utf-8"?>
<formControlPr xmlns="http://schemas.microsoft.com/office/spreadsheetml/2009/9/main" objectType="CheckBox" fmlaLink="L6" lockText="1" noThreeD="1"/>
</file>

<file path=xl/ctrlProps/ctrlProp1122.xml><?xml version="1.0" encoding="utf-8"?>
<formControlPr xmlns="http://schemas.microsoft.com/office/spreadsheetml/2009/9/main" objectType="CheckBox" fmlaLink="L26" lockText="1" noThreeD="1"/>
</file>

<file path=xl/ctrlProps/ctrlProp1123.xml><?xml version="1.0" encoding="utf-8"?>
<formControlPr xmlns="http://schemas.microsoft.com/office/spreadsheetml/2009/9/main" objectType="CheckBox" fmlaLink="L6" lockText="1" noThreeD="1"/>
</file>

<file path=xl/ctrlProps/ctrlProp1124.xml><?xml version="1.0" encoding="utf-8"?>
<formControlPr xmlns="http://schemas.microsoft.com/office/spreadsheetml/2009/9/main" objectType="CheckBox" fmlaLink="L6" lockText="1" noThreeD="1"/>
</file>

<file path=xl/ctrlProps/ctrlProp1125.xml><?xml version="1.0" encoding="utf-8"?>
<formControlPr xmlns="http://schemas.microsoft.com/office/spreadsheetml/2009/9/main" objectType="CheckBox" fmlaLink="L6" lockText="1" noThreeD="1"/>
</file>

<file path=xl/ctrlProps/ctrlProp1126.xml><?xml version="1.0" encoding="utf-8"?>
<formControlPr xmlns="http://schemas.microsoft.com/office/spreadsheetml/2009/9/main" objectType="CheckBox" fmlaLink="L6" lockText="1" noThreeD="1"/>
</file>

<file path=xl/ctrlProps/ctrlProp1127.xml><?xml version="1.0" encoding="utf-8"?>
<formControlPr xmlns="http://schemas.microsoft.com/office/spreadsheetml/2009/9/main" objectType="CheckBox" fmlaLink="L6" lockText="1" noThreeD="1"/>
</file>

<file path=xl/ctrlProps/ctrlProp1128.xml><?xml version="1.0" encoding="utf-8"?>
<formControlPr xmlns="http://schemas.microsoft.com/office/spreadsheetml/2009/9/main" objectType="CheckBox" fmlaLink="L6" lockText="1" noThreeD="1"/>
</file>

<file path=xl/ctrlProps/ctrlProp1129.xml><?xml version="1.0" encoding="utf-8"?>
<formControlPr xmlns="http://schemas.microsoft.com/office/spreadsheetml/2009/9/main" objectType="CheckBox" fmlaLink="L6" lockText="1" noThreeD="1"/>
</file>

<file path=xl/ctrlProps/ctrlProp113.xml><?xml version="1.0" encoding="utf-8"?>
<formControlPr xmlns="http://schemas.microsoft.com/office/spreadsheetml/2009/9/main" objectType="CheckBox" fmlaLink="K6" lockText="1" noThreeD="1"/>
</file>

<file path=xl/ctrlProps/ctrlProp1130.xml><?xml version="1.0" encoding="utf-8"?>
<formControlPr xmlns="http://schemas.microsoft.com/office/spreadsheetml/2009/9/main" objectType="CheckBox" fmlaLink="L6" lockText="1" noThreeD="1"/>
</file>

<file path=xl/ctrlProps/ctrlProp1131.xml><?xml version="1.0" encoding="utf-8"?>
<formControlPr xmlns="http://schemas.microsoft.com/office/spreadsheetml/2009/9/main" objectType="CheckBox" fmlaLink="L6" lockText="1" noThreeD="1"/>
</file>

<file path=xl/ctrlProps/ctrlProp1132.xml><?xml version="1.0" encoding="utf-8"?>
<formControlPr xmlns="http://schemas.microsoft.com/office/spreadsheetml/2009/9/main" objectType="CheckBox" fmlaLink="L6" lockText="1" noThreeD="1"/>
</file>

<file path=xl/ctrlProps/ctrlProp1133.xml><?xml version="1.0" encoding="utf-8"?>
<formControlPr xmlns="http://schemas.microsoft.com/office/spreadsheetml/2009/9/main" objectType="CheckBox" fmlaLink="L6" lockText="1" noThreeD="1"/>
</file>

<file path=xl/ctrlProps/ctrlProp1134.xml><?xml version="1.0" encoding="utf-8"?>
<formControlPr xmlns="http://schemas.microsoft.com/office/spreadsheetml/2009/9/main" objectType="CheckBox" fmlaLink="L6" lockText="1" noThreeD="1"/>
</file>

<file path=xl/ctrlProps/ctrlProp1135.xml><?xml version="1.0" encoding="utf-8"?>
<formControlPr xmlns="http://schemas.microsoft.com/office/spreadsheetml/2009/9/main" objectType="CheckBox" fmlaLink="L6" lockText="1" noThreeD="1"/>
</file>

<file path=xl/ctrlProps/ctrlProp1136.xml><?xml version="1.0" encoding="utf-8"?>
<formControlPr xmlns="http://schemas.microsoft.com/office/spreadsheetml/2009/9/main" objectType="CheckBox" fmlaLink="L27" lockText="1" noThreeD="1"/>
</file>

<file path=xl/ctrlProps/ctrlProp1137.xml><?xml version="1.0" encoding="utf-8"?>
<formControlPr xmlns="http://schemas.microsoft.com/office/spreadsheetml/2009/9/main" objectType="CheckBox" fmlaLink="L6" lockText="1" noThreeD="1"/>
</file>

<file path=xl/ctrlProps/ctrlProp1138.xml><?xml version="1.0" encoding="utf-8"?>
<formControlPr xmlns="http://schemas.microsoft.com/office/spreadsheetml/2009/9/main" objectType="CheckBox" fmlaLink="L6" lockText="1" noThreeD="1"/>
</file>

<file path=xl/ctrlProps/ctrlProp1139.xml><?xml version="1.0" encoding="utf-8"?>
<formControlPr xmlns="http://schemas.microsoft.com/office/spreadsheetml/2009/9/main" objectType="CheckBox" fmlaLink="L6" lockText="1" noThreeD="1"/>
</file>

<file path=xl/ctrlProps/ctrlProp114.xml><?xml version="1.0" encoding="utf-8"?>
<formControlPr xmlns="http://schemas.microsoft.com/office/spreadsheetml/2009/9/main" objectType="CheckBox" fmlaLink="L6" lockText="1" noThreeD="1"/>
</file>

<file path=xl/ctrlProps/ctrlProp1140.xml><?xml version="1.0" encoding="utf-8"?>
<formControlPr xmlns="http://schemas.microsoft.com/office/spreadsheetml/2009/9/main" objectType="CheckBox" fmlaLink="L6" lockText="1" noThreeD="1"/>
</file>

<file path=xl/ctrlProps/ctrlProp1141.xml><?xml version="1.0" encoding="utf-8"?>
<formControlPr xmlns="http://schemas.microsoft.com/office/spreadsheetml/2009/9/main" objectType="CheckBox" fmlaLink="L6" lockText="1" noThreeD="1"/>
</file>

<file path=xl/ctrlProps/ctrlProp1142.xml><?xml version="1.0" encoding="utf-8"?>
<formControlPr xmlns="http://schemas.microsoft.com/office/spreadsheetml/2009/9/main" objectType="CheckBox" fmlaLink="L6" lockText="1" noThreeD="1"/>
</file>

<file path=xl/ctrlProps/ctrlProp1143.xml><?xml version="1.0" encoding="utf-8"?>
<formControlPr xmlns="http://schemas.microsoft.com/office/spreadsheetml/2009/9/main" objectType="CheckBox" fmlaLink="L6" lockText="1" noThreeD="1"/>
</file>

<file path=xl/ctrlProps/ctrlProp1144.xml><?xml version="1.0" encoding="utf-8"?>
<formControlPr xmlns="http://schemas.microsoft.com/office/spreadsheetml/2009/9/main" objectType="CheckBox" fmlaLink="L6" lockText="1" noThreeD="1"/>
</file>

<file path=xl/ctrlProps/ctrlProp1145.xml><?xml version="1.0" encoding="utf-8"?>
<formControlPr xmlns="http://schemas.microsoft.com/office/spreadsheetml/2009/9/main" objectType="CheckBox" fmlaLink="L6" lockText="1" noThreeD="1"/>
</file>

<file path=xl/ctrlProps/ctrlProp1146.xml><?xml version="1.0" encoding="utf-8"?>
<formControlPr xmlns="http://schemas.microsoft.com/office/spreadsheetml/2009/9/main" objectType="CheckBox" fmlaLink="L6" lockText="1" noThreeD="1"/>
</file>

<file path=xl/ctrlProps/ctrlProp1147.xml><?xml version="1.0" encoding="utf-8"?>
<formControlPr xmlns="http://schemas.microsoft.com/office/spreadsheetml/2009/9/main" objectType="CheckBox" fmlaLink="L6" lockText="1" noThreeD="1"/>
</file>

<file path=xl/ctrlProps/ctrlProp1148.xml><?xml version="1.0" encoding="utf-8"?>
<formControlPr xmlns="http://schemas.microsoft.com/office/spreadsheetml/2009/9/main" objectType="CheckBox" fmlaLink="L6" lockText="1" noThreeD="1"/>
</file>

<file path=xl/ctrlProps/ctrlProp1149.xml><?xml version="1.0" encoding="utf-8"?>
<formControlPr xmlns="http://schemas.microsoft.com/office/spreadsheetml/2009/9/main" objectType="CheckBox" fmlaLink="L6" lockText="1" noThreeD="1"/>
</file>

<file path=xl/ctrlProps/ctrlProp115.xml><?xml version="1.0" encoding="utf-8"?>
<formControlPr xmlns="http://schemas.microsoft.com/office/spreadsheetml/2009/9/main" objectType="CheckBox" fmlaLink="L6" lockText="1" noThreeD="1"/>
</file>

<file path=xl/ctrlProps/ctrlProp1150.xml><?xml version="1.0" encoding="utf-8"?>
<formControlPr xmlns="http://schemas.microsoft.com/office/spreadsheetml/2009/9/main" objectType="CheckBox" fmlaLink="L28" lockText="1" noThreeD="1"/>
</file>

<file path=xl/ctrlProps/ctrlProp1151.xml><?xml version="1.0" encoding="utf-8"?>
<formControlPr xmlns="http://schemas.microsoft.com/office/spreadsheetml/2009/9/main" objectType="CheckBox" fmlaLink="L6" lockText="1" noThreeD="1"/>
</file>

<file path=xl/ctrlProps/ctrlProp1152.xml><?xml version="1.0" encoding="utf-8"?>
<formControlPr xmlns="http://schemas.microsoft.com/office/spreadsheetml/2009/9/main" objectType="CheckBox" fmlaLink="L6" lockText="1" noThreeD="1"/>
</file>

<file path=xl/ctrlProps/ctrlProp1153.xml><?xml version="1.0" encoding="utf-8"?>
<formControlPr xmlns="http://schemas.microsoft.com/office/spreadsheetml/2009/9/main" objectType="CheckBox" fmlaLink="L6" lockText="1" noThreeD="1"/>
</file>

<file path=xl/ctrlProps/ctrlProp1154.xml><?xml version="1.0" encoding="utf-8"?>
<formControlPr xmlns="http://schemas.microsoft.com/office/spreadsheetml/2009/9/main" objectType="CheckBox" fmlaLink="L6" lockText="1" noThreeD="1"/>
</file>

<file path=xl/ctrlProps/ctrlProp1155.xml><?xml version="1.0" encoding="utf-8"?>
<formControlPr xmlns="http://schemas.microsoft.com/office/spreadsheetml/2009/9/main" objectType="CheckBox" fmlaLink="L6" lockText="1" noThreeD="1"/>
</file>

<file path=xl/ctrlProps/ctrlProp1156.xml><?xml version="1.0" encoding="utf-8"?>
<formControlPr xmlns="http://schemas.microsoft.com/office/spreadsheetml/2009/9/main" objectType="CheckBox" fmlaLink="L6" lockText="1" noThreeD="1"/>
</file>

<file path=xl/ctrlProps/ctrlProp1157.xml><?xml version="1.0" encoding="utf-8"?>
<formControlPr xmlns="http://schemas.microsoft.com/office/spreadsheetml/2009/9/main" objectType="CheckBox" fmlaLink="L6" lockText="1" noThreeD="1"/>
</file>

<file path=xl/ctrlProps/ctrlProp1158.xml><?xml version="1.0" encoding="utf-8"?>
<formControlPr xmlns="http://schemas.microsoft.com/office/spreadsheetml/2009/9/main" objectType="CheckBox" fmlaLink="L6" lockText="1" noThreeD="1"/>
</file>

<file path=xl/ctrlProps/ctrlProp1159.xml><?xml version="1.0" encoding="utf-8"?>
<formControlPr xmlns="http://schemas.microsoft.com/office/spreadsheetml/2009/9/main" objectType="CheckBox" fmlaLink="L6" lockText="1" noThreeD="1"/>
</file>

<file path=xl/ctrlProps/ctrlProp116.xml><?xml version="1.0" encoding="utf-8"?>
<formControlPr xmlns="http://schemas.microsoft.com/office/spreadsheetml/2009/9/main" objectType="CheckBox" fmlaLink="K7" lockText="1" noThreeD="1"/>
</file>

<file path=xl/ctrlProps/ctrlProp1160.xml><?xml version="1.0" encoding="utf-8"?>
<formControlPr xmlns="http://schemas.microsoft.com/office/spreadsheetml/2009/9/main" objectType="CheckBox" fmlaLink="L6" lockText="1" noThreeD="1"/>
</file>

<file path=xl/ctrlProps/ctrlProp1161.xml><?xml version="1.0" encoding="utf-8"?>
<formControlPr xmlns="http://schemas.microsoft.com/office/spreadsheetml/2009/9/main" objectType="CheckBox" fmlaLink="L6" lockText="1" noThreeD="1"/>
</file>

<file path=xl/ctrlProps/ctrlProp1162.xml><?xml version="1.0" encoding="utf-8"?>
<formControlPr xmlns="http://schemas.microsoft.com/office/spreadsheetml/2009/9/main" objectType="CheckBox" fmlaLink="L6" lockText="1" noThreeD="1"/>
</file>

<file path=xl/ctrlProps/ctrlProp1163.xml><?xml version="1.0" encoding="utf-8"?>
<formControlPr xmlns="http://schemas.microsoft.com/office/spreadsheetml/2009/9/main" objectType="CheckBox" fmlaLink="L6" lockText="1" noThreeD="1"/>
</file>

<file path=xl/ctrlProps/ctrlProp1164.xml><?xml version="1.0" encoding="utf-8"?>
<formControlPr xmlns="http://schemas.microsoft.com/office/spreadsheetml/2009/9/main" objectType="CheckBox" fmlaLink="L29" lockText="1" noThreeD="1"/>
</file>

<file path=xl/ctrlProps/ctrlProp1165.xml><?xml version="1.0" encoding="utf-8"?>
<formControlPr xmlns="http://schemas.microsoft.com/office/spreadsheetml/2009/9/main" objectType="CheckBox" fmlaLink="L6" lockText="1" noThreeD="1"/>
</file>

<file path=xl/ctrlProps/ctrlProp1166.xml><?xml version="1.0" encoding="utf-8"?>
<formControlPr xmlns="http://schemas.microsoft.com/office/spreadsheetml/2009/9/main" objectType="CheckBox" fmlaLink="L6" lockText="1" noThreeD="1"/>
</file>

<file path=xl/ctrlProps/ctrlProp1167.xml><?xml version="1.0" encoding="utf-8"?>
<formControlPr xmlns="http://schemas.microsoft.com/office/spreadsheetml/2009/9/main" objectType="CheckBox" fmlaLink="L6" lockText="1" noThreeD="1"/>
</file>

<file path=xl/ctrlProps/ctrlProp1168.xml><?xml version="1.0" encoding="utf-8"?>
<formControlPr xmlns="http://schemas.microsoft.com/office/spreadsheetml/2009/9/main" objectType="CheckBox" fmlaLink="L6" lockText="1" noThreeD="1"/>
</file>

<file path=xl/ctrlProps/ctrlProp1169.xml><?xml version="1.0" encoding="utf-8"?>
<formControlPr xmlns="http://schemas.microsoft.com/office/spreadsheetml/2009/9/main" objectType="CheckBox" fmlaLink="L6" lockText="1" noThreeD="1"/>
</file>

<file path=xl/ctrlProps/ctrlProp117.xml><?xml version="1.0" encoding="utf-8"?>
<formControlPr xmlns="http://schemas.microsoft.com/office/spreadsheetml/2009/9/main" objectType="CheckBox" fmlaLink="L6" lockText="1" noThreeD="1"/>
</file>

<file path=xl/ctrlProps/ctrlProp1170.xml><?xml version="1.0" encoding="utf-8"?>
<formControlPr xmlns="http://schemas.microsoft.com/office/spreadsheetml/2009/9/main" objectType="CheckBox" fmlaLink="L6" lockText="1" noThreeD="1"/>
</file>

<file path=xl/ctrlProps/ctrlProp1171.xml><?xml version="1.0" encoding="utf-8"?>
<formControlPr xmlns="http://schemas.microsoft.com/office/spreadsheetml/2009/9/main" objectType="CheckBox" fmlaLink="L6" lockText="1" noThreeD="1"/>
</file>

<file path=xl/ctrlProps/ctrlProp1172.xml><?xml version="1.0" encoding="utf-8"?>
<formControlPr xmlns="http://schemas.microsoft.com/office/spreadsheetml/2009/9/main" objectType="CheckBox" fmlaLink="L6" lockText="1" noThreeD="1"/>
</file>

<file path=xl/ctrlProps/ctrlProp1173.xml><?xml version="1.0" encoding="utf-8"?>
<formControlPr xmlns="http://schemas.microsoft.com/office/spreadsheetml/2009/9/main" objectType="CheckBox" fmlaLink="L6" lockText="1" noThreeD="1"/>
</file>

<file path=xl/ctrlProps/ctrlProp1174.xml><?xml version="1.0" encoding="utf-8"?>
<formControlPr xmlns="http://schemas.microsoft.com/office/spreadsheetml/2009/9/main" objectType="CheckBox" fmlaLink="L6" lockText="1" noThreeD="1"/>
</file>

<file path=xl/ctrlProps/ctrlProp1175.xml><?xml version="1.0" encoding="utf-8"?>
<formControlPr xmlns="http://schemas.microsoft.com/office/spreadsheetml/2009/9/main" objectType="CheckBox" fmlaLink="L6" lockText="1" noThreeD="1"/>
</file>

<file path=xl/ctrlProps/ctrlProp1176.xml><?xml version="1.0" encoding="utf-8"?>
<formControlPr xmlns="http://schemas.microsoft.com/office/spreadsheetml/2009/9/main" objectType="CheckBox" fmlaLink="L6" lockText="1" noThreeD="1"/>
</file>

<file path=xl/ctrlProps/ctrlProp1177.xml><?xml version="1.0" encoding="utf-8"?>
<formControlPr xmlns="http://schemas.microsoft.com/office/spreadsheetml/2009/9/main" objectType="CheckBox" fmlaLink="L6" lockText="1" noThreeD="1"/>
</file>

<file path=xl/ctrlProps/ctrlProp1178.xml><?xml version="1.0" encoding="utf-8"?>
<formControlPr xmlns="http://schemas.microsoft.com/office/spreadsheetml/2009/9/main" objectType="CheckBox" fmlaLink="L30" lockText="1" noThreeD="1"/>
</file>

<file path=xl/ctrlProps/ctrlProp1179.xml><?xml version="1.0" encoding="utf-8"?>
<formControlPr xmlns="http://schemas.microsoft.com/office/spreadsheetml/2009/9/main" objectType="CheckBox" fmlaLink="L6" lockText="1" noThreeD="1"/>
</file>

<file path=xl/ctrlProps/ctrlProp118.xml><?xml version="1.0" encoding="utf-8"?>
<formControlPr xmlns="http://schemas.microsoft.com/office/spreadsheetml/2009/9/main" objectType="CheckBox" fmlaLink="J6" lockText="1" noThreeD="1"/>
</file>

<file path=xl/ctrlProps/ctrlProp1180.xml><?xml version="1.0" encoding="utf-8"?>
<formControlPr xmlns="http://schemas.microsoft.com/office/spreadsheetml/2009/9/main" objectType="CheckBox" fmlaLink="L6" lockText="1" noThreeD="1"/>
</file>

<file path=xl/ctrlProps/ctrlProp1181.xml><?xml version="1.0" encoding="utf-8"?>
<formControlPr xmlns="http://schemas.microsoft.com/office/spreadsheetml/2009/9/main" objectType="CheckBox" fmlaLink="L6" lockText="1" noThreeD="1"/>
</file>

<file path=xl/ctrlProps/ctrlProp1182.xml><?xml version="1.0" encoding="utf-8"?>
<formControlPr xmlns="http://schemas.microsoft.com/office/spreadsheetml/2009/9/main" objectType="CheckBox" fmlaLink="L6" lockText="1" noThreeD="1"/>
</file>

<file path=xl/ctrlProps/ctrlProp1183.xml><?xml version="1.0" encoding="utf-8"?>
<formControlPr xmlns="http://schemas.microsoft.com/office/spreadsheetml/2009/9/main" objectType="CheckBox" fmlaLink="L6" lockText="1" noThreeD="1"/>
</file>

<file path=xl/ctrlProps/ctrlProp1184.xml><?xml version="1.0" encoding="utf-8"?>
<formControlPr xmlns="http://schemas.microsoft.com/office/spreadsheetml/2009/9/main" objectType="CheckBox" fmlaLink="L6" lockText="1" noThreeD="1"/>
</file>

<file path=xl/ctrlProps/ctrlProp1185.xml><?xml version="1.0" encoding="utf-8"?>
<formControlPr xmlns="http://schemas.microsoft.com/office/spreadsheetml/2009/9/main" objectType="CheckBox" fmlaLink="L6" lockText="1" noThreeD="1"/>
</file>

<file path=xl/ctrlProps/ctrlProp1186.xml><?xml version="1.0" encoding="utf-8"?>
<formControlPr xmlns="http://schemas.microsoft.com/office/spreadsheetml/2009/9/main" objectType="CheckBox" fmlaLink="L6" lockText="1" noThreeD="1"/>
</file>

<file path=xl/ctrlProps/ctrlProp1187.xml><?xml version="1.0" encoding="utf-8"?>
<formControlPr xmlns="http://schemas.microsoft.com/office/spreadsheetml/2009/9/main" objectType="CheckBox" fmlaLink="L6" lockText="1" noThreeD="1"/>
</file>

<file path=xl/ctrlProps/ctrlProp1188.xml><?xml version="1.0" encoding="utf-8"?>
<formControlPr xmlns="http://schemas.microsoft.com/office/spreadsheetml/2009/9/main" objectType="CheckBox" fmlaLink="L6" lockText="1" noThreeD="1"/>
</file>

<file path=xl/ctrlProps/ctrlProp1189.xml><?xml version="1.0" encoding="utf-8"?>
<formControlPr xmlns="http://schemas.microsoft.com/office/spreadsheetml/2009/9/main" objectType="CheckBox" fmlaLink="L6" lockText="1" noThreeD="1"/>
</file>

<file path=xl/ctrlProps/ctrlProp119.xml><?xml version="1.0" encoding="utf-8"?>
<formControlPr xmlns="http://schemas.microsoft.com/office/spreadsheetml/2009/9/main" objectType="CheckBox" fmlaLink="L6" lockText="1" noThreeD="1"/>
</file>

<file path=xl/ctrlProps/ctrlProp1190.xml><?xml version="1.0" encoding="utf-8"?>
<formControlPr xmlns="http://schemas.microsoft.com/office/spreadsheetml/2009/9/main" objectType="CheckBox" fmlaLink="L6" lockText="1" noThreeD="1"/>
</file>

<file path=xl/ctrlProps/ctrlProp1191.xml><?xml version="1.0" encoding="utf-8"?>
<formControlPr xmlns="http://schemas.microsoft.com/office/spreadsheetml/2009/9/main" objectType="CheckBox" fmlaLink="L6" lockText="1" noThreeD="1"/>
</file>

<file path=xl/ctrlProps/ctrlProp1192.xml><?xml version="1.0" encoding="utf-8"?>
<formControlPr xmlns="http://schemas.microsoft.com/office/spreadsheetml/2009/9/main" objectType="CheckBox" fmlaLink="L31" lockText="1" noThreeD="1"/>
</file>

<file path=xl/ctrlProps/ctrlProp1193.xml><?xml version="1.0" encoding="utf-8"?>
<formControlPr xmlns="http://schemas.microsoft.com/office/spreadsheetml/2009/9/main" objectType="CheckBox" fmlaLink="L6" lockText="1" noThreeD="1"/>
</file>

<file path=xl/ctrlProps/ctrlProp1194.xml><?xml version="1.0" encoding="utf-8"?>
<formControlPr xmlns="http://schemas.microsoft.com/office/spreadsheetml/2009/9/main" objectType="CheckBox" fmlaLink="L6" lockText="1" noThreeD="1"/>
</file>

<file path=xl/ctrlProps/ctrlProp1195.xml><?xml version="1.0" encoding="utf-8"?>
<formControlPr xmlns="http://schemas.microsoft.com/office/spreadsheetml/2009/9/main" objectType="CheckBox" fmlaLink="L6" lockText="1" noThreeD="1"/>
</file>

<file path=xl/ctrlProps/ctrlProp1196.xml><?xml version="1.0" encoding="utf-8"?>
<formControlPr xmlns="http://schemas.microsoft.com/office/spreadsheetml/2009/9/main" objectType="CheckBox" fmlaLink="L6" lockText="1" noThreeD="1"/>
</file>

<file path=xl/ctrlProps/ctrlProp1197.xml><?xml version="1.0" encoding="utf-8"?>
<formControlPr xmlns="http://schemas.microsoft.com/office/spreadsheetml/2009/9/main" objectType="CheckBox" fmlaLink="L6" lockText="1" noThreeD="1"/>
</file>

<file path=xl/ctrlProps/ctrlProp1198.xml><?xml version="1.0" encoding="utf-8"?>
<formControlPr xmlns="http://schemas.microsoft.com/office/spreadsheetml/2009/9/main" objectType="CheckBox" fmlaLink="L6" lockText="1" noThreeD="1"/>
</file>

<file path=xl/ctrlProps/ctrlProp1199.xml><?xml version="1.0" encoding="utf-8"?>
<formControlPr xmlns="http://schemas.microsoft.com/office/spreadsheetml/2009/9/main" objectType="CheckBox" fmlaLink="L6" lockText="1" noThreeD="1"/>
</file>

<file path=xl/ctrlProps/ctrlProp12.xml><?xml version="1.0" encoding="utf-8"?>
<formControlPr xmlns="http://schemas.microsoft.com/office/spreadsheetml/2009/9/main" objectType="CheckBox" fmlaLink="L6" lockText="1" noThreeD="1"/>
</file>

<file path=xl/ctrlProps/ctrlProp120.xml><?xml version="1.0" encoding="utf-8"?>
<formControlPr xmlns="http://schemas.microsoft.com/office/spreadsheetml/2009/9/main" objectType="CheckBox" fmlaLink="J6" lockText="1" noThreeD="1"/>
</file>

<file path=xl/ctrlProps/ctrlProp1200.xml><?xml version="1.0" encoding="utf-8"?>
<formControlPr xmlns="http://schemas.microsoft.com/office/spreadsheetml/2009/9/main" objectType="CheckBox" fmlaLink="L6" lockText="1" noThreeD="1"/>
</file>

<file path=xl/ctrlProps/ctrlProp1201.xml><?xml version="1.0" encoding="utf-8"?>
<formControlPr xmlns="http://schemas.microsoft.com/office/spreadsheetml/2009/9/main" objectType="CheckBox" fmlaLink="L6" lockText="1" noThreeD="1"/>
</file>

<file path=xl/ctrlProps/ctrlProp1202.xml><?xml version="1.0" encoding="utf-8"?>
<formControlPr xmlns="http://schemas.microsoft.com/office/spreadsheetml/2009/9/main" objectType="CheckBox" fmlaLink="L6" lockText="1" noThreeD="1"/>
</file>

<file path=xl/ctrlProps/ctrlProp1203.xml><?xml version="1.0" encoding="utf-8"?>
<formControlPr xmlns="http://schemas.microsoft.com/office/spreadsheetml/2009/9/main" objectType="CheckBox" fmlaLink="L6" lockText="1" noThreeD="1"/>
</file>

<file path=xl/ctrlProps/ctrlProp1204.xml><?xml version="1.0" encoding="utf-8"?>
<formControlPr xmlns="http://schemas.microsoft.com/office/spreadsheetml/2009/9/main" objectType="CheckBox" fmlaLink="L6" lockText="1" noThreeD="1"/>
</file>

<file path=xl/ctrlProps/ctrlProp1205.xml><?xml version="1.0" encoding="utf-8"?>
<formControlPr xmlns="http://schemas.microsoft.com/office/spreadsheetml/2009/9/main" objectType="CheckBox" fmlaLink="L32" lockText="1" noThreeD="1"/>
</file>

<file path=xl/ctrlProps/ctrlProp1206.xml><?xml version="1.0" encoding="utf-8"?>
<formControlPr xmlns="http://schemas.microsoft.com/office/spreadsheetml/2009/9/main" objectType="CheckBox" fmlaLink="I32" lockText="1" noThreeD="1"/>
</file>

<file path=xl/ctrlProps/ctrlProp1207.xml><?xml version="1.0" encoding="utf-8"?>
<formControlPr xmlns="http://schemas.microsoft.com/office/spreadsheetml/2009/9/main" objectType="CheckBox" fmlaLink="L33" lockText="1" noThreeD="1"/>
</file>

<file path=xl/ctrlProps/ctrlProp1208.xml><?xml version="1.0" encoding="utf-8"?>
<formControlPr xmlns="http://schemas.microsoft.com/office/spreadsheetml/2009/9/main" objectType="CheckBox" fmlaLink="I7" lockText="1" noThreeD="1"/>
</file>

<file path=xl/ctrlProps/ctrlProp1209.xml><?xml version="1.0" encoding="utf-8"?>
<formControlPr xmlns="http://schemas.microsoft.com/office/spreadsheetml/2009/9/main" objectType="CheckBox" fmlaLink="J7" lockText="1" noThreeD="1"/>
</file>

<file path=xl/ctrlProps/ctrlProp121.xml><?xml version="1.0" encoding="utf-8"?>
<formControlPr xmlns="http://schemas.microsoft.com/office/spreadsheetml/2009/9/main" objectType="CheckBox" fmlaLink="K28" lockText="1" noThreeD="1"/>
</file>

<file path=xl/ctrlProps/ctrlProp1210.xml><?xml version="1.0" encoding="utf-8"?>
<formControlPr xmlns="http://schemas.microsoft.com/office/spreadsheetml/2009/9/main" objectType="CheckBox" fmlaLink="I20" lockText="1" noThreeD="1"/>
</file>

<file path=xl/ctrlProps/ctrlProp1211.xml><?xml version="1.0" encoding="utf-8"?>
<formControlPr xmlns="http://schemas.microsoft.com/office/spreadsheetml/2009/9/main" objectType="CheckBox" fmlaLink="I22" lockText="1" noThreeD="1"/>
</file>

<file path=xl/ctrlProps/ctrlProp1212.xml><?xml version="1.0" encoding="utf-8"?>
<formControlPr xmlns="http://schemas.microsoft.com/office/spreadsheetml/2009/9/main" objectType="CheckBox" fmlaLink="I18" lockText="1" noThreeD="1"/>
</file>

<file path=xl/ctrlProps/ctrlProp1213.xml><?xml version="1.0" encoding="utf-8"?>
<formControlPr xmlns="http://schemas.microsoft.com/office/spreadsheetml/2009/9/main" objectType="CheckBox" fmlaLink="I25" lockText="1" noThreeD="1"/>
</file>

<file path=xl/ctrlProps/ctrlProp1214.xml><?xml version="1.0" encoding="utf-8"?>
<formControlPr xmlns="http://schemas.microsoft.com/office/spreadsheetml/2009/9/main" objectType="CheckBox" fmlaLink="I15" lockText="1" noThreeD="1"/>
</file>

<file path=xl/ctrlProps/ctrlProp1215.xml><?xml version="1.0" encoding="utf-8"?>
<formControlPr xmlns="http://schemas.microsoft.com/office/spreadsheetml/2009/9/main" objectType="CheckBox" fmlaLink="I14" lockText="1" noThreeD="1"/>
</file>

<file path=xl/ctrlProps/ctrlProp1216.xml><?xml version="1.0" encoding="utf-8"?>
<formControlPr xmlns="http://schemas.microsoft.com/office/spreadsheetml/2009/9/main" objectType="CheckBox" fmlaLink="I13" lockText="1" noThreeD="1"/>
</file>

<file path=xl/ctrlProps/ctrlProp1217.xml><?xml version="1.0" encoding="utf-8"?>
<formControlPr xmlns="http://schemas.microsoft.com/office/spreadsheetml/2009/9/main" objectType="CheckBox" fmlaLink="I12" lockText="1" noThreeD="1"/>
</file>

<file path=xl/ctrlProps/ctrlProp1218.xml><?xml version="1.0" encoding="utf-8"?>
<formControlPr xmlns="http://schemas.microsoft.com/office/spreadsheetml/2009/9/main" objectType="CheckBox" fmlaLink="I11" lockText="1" noThreeD="1"/>
</file>

<file path=xl/ctrlProps/ctrlProp1219.xml><?xml version="1.0" encoding="utf-8"?>
<formControlPr xmlns="http://schemas.microsoft.com/office/spreadsheetml/2009/9/main" objectType="CheckBox" fmlaLink="I10" lockText="1" noThreeD="1"/>
</file>

<file path=xl/ctrlProps/ctrlProp122.xml><?xml version="1.0" encoding="utf-8"?>
<formControlPr xmlns="http://schemas.microsoft.com/office/spreadsheetml/2009/9/main" objectType="CheckBox" fmlaLink="L6" lockText="1" noThreeD="1"/>
</file>

<file path=xl/ctrlProps/ctrlProp1220.xml><?xml version="1.0" encoding="utf-8"?>
<formControlPr xmlns="http://schemas.microsoft.com/office/spreadsheetml/2009/9/main" objectType="CheckBox" fmlaLink="I9" lockText="1" noThreeD="1"/>
</file>

<file path=xl/ctrlProps/ctrlProp1221.xml><?xml version="1.0" encoding="utf-8"?>
<formControlPr xmlns="http://schemas.microsoft.com/office/spreadsheetml/2009/9/main" objectType="CheckBox" fmlaLink="I8" lockText="1" noThreeD="1"/>
</file>

<file path=xl/ctrlProps/ctrlProp1222.xml><?xml version="1.0" encoding="utf-8"?>
<formControlPr xmlns="http://schemas.microsoft.com/office/spreadsheetml/2009/9/main" objectType="CheckBox" fmlaLink="I6" lockText="1" noThreeD="1"/>
</file>

<file path=xl/ctrlProps/ctrlProp1223.xml><?xml version="1.0" encoding="utf-8"?>
<formControlPr xmlns="http://schemas.microsoft.com/office/spreadsheetml/2009/9/main" objectType="CheckBox" fmlaLink="I16" lockText="1" noThreeD="1"/>
</file>

<file path=xl/ctrlProps/ctrlProp1224.xml><?xml version="1.0" encoding="utf-8"?>
<formControlPr xmlns="http://schemas.microsoft.com/office/spreadsheetml/2009/9/main" objectType="CheckBox" fmlaLink="I17" lockText="1" noThreeD="1"/>
</file>

<file path=xl/ctrlProps/ctrlProp1225.xml><?xml version="1.0" encoding="utf-8"?>
<formControlPr xmlns="http://schemas.microsoft.com/office/spreadsheetml/2009/9/main" objectType="CheckBox" fmlaLink="I19" lockText="1" noThreeD="1"/>
</file>

<file path=xl/ctrlProps/ctrlProp1226.xml><?xml version="1.0" encoding="utf-8"?>
<formControlPr xmlns="http://schemas.microsoft.com/office/spreadsheetml/2009/9/main" objectType="CheckBox" fmlaLink="I21" lockText="1" noThreeD="1"/>
</file>

<file path=xl/ctrlProps/ctrlProp1227.xml><?xml version="1.0" encoding="utf-8"?>
<formControlPr xmlns="http://schemas.microsoft.com/office/spreadsheetml/2009/9/main" objectType="CheckBox" fmlaLink="I23" lockText="1" noThreeD="1"/>
</file>

<file path=xl/ctrlProps/ctrlProp1228.xml><?xml version="1.0" encoding="utf-8"?>
<formControlPr xmlns="http://schemas.microsoft.com/office/spreadsheetml/2009/9/main" objectType="CheckBox" fmlaLink="I24" lockText="1" noThreeD="1"/>
</file>

<file path=xl/ctrlProps/ctrlProp1229.xml><?xml version="1.0" encoding="utf-8"?>
<formControlPr xmlns="http://schemas.microsoft.com/office/spreadsheetml/2009/9/main" objectType="CheckBox" fmlaLink="I26" lockText="1" noThreeD="1"/>
</file>

<file path=xl/ctrlProps/ctrlProp123.xml><?xml version="1.0" encoding="utf-8"?>
<formControlPr xmlns="http://schemas.microsoft.com/office/spreadsheetml/2009/9/main" objectType="CheckBox" fmlaLink="L6" lockText="1" noThreeD="1"/>
</file>

<file path=xl/ctrlProps/ctrlProp1230.xml><?xml version="1.0" encoding="utf-8"?>
<formControlPr xmlns="http://schemas.microsoft.com/office/spreadsheetml/2009/9/main" objectType="CheckBox" fmlaLink="I27" lockText="1" noThreeD="1"/>
</file>

<file path=xl/ctrlProps/ctrlProp1231.xml><?xml version="1.0" encoding="utf-8"?>
<formControlPr xmlns="http://schemas.microsoft.com/office/spreadsheetml/2009/9/main" objectType="CheckBox" fmlaLink="I29" lockText="1" noThreeD="1"/>
</file>

<file path=xl/ctrlProps/ctrlProp1232.xml><?xml version="1.0" encoding="utf-8"?>
<formControlPr xmlns="http://schemas.microsoft.com/office/spreadsheetml/2009/9/main" objectType="CheckBox" fmlaLink="I28" lockText="1" noThreeD="1"/>
</file>

<file path=xl/ctrlProps/ctrlProp1233.xml><?xml version="1.0" encoding="utf-8"?>
<formControlPr xmlns="http://schemas.microsoft.com/office/spreadsheetml/2009/9/main" objectType="CheckBox" fmlaLink="I30" lockText="1" noThreeD="1"/>
</file>

<file path=xl/ctrlProps/ctrlProp1234.xml><?xml version="1.0" encoding="utf-8"?>
<formControlPr xmlns="http://schemas.microsoft.com/office/spreadsheetml/2009/9/main" objectType="CheckBox" fmlaLink="I31" lockText="1" noThreeD="1"/>
</file>

<file path=xl/ctrlProps/ctrlProp124.xml><?xml version="1.0" encoding="utf-8"?>
<formControlPr xmlns="http://schemas.microsoft.com/office/spreadsheetml/2009/9/main" objectType="CheckBox" fmlaLink="L6" lockText="1" noThreeD="1"/>
</file>

<file path=xl/ctrlProps/ctrlProp125.xml><?xml version="1.0" encoding="utf-8"?>
<formControlPr xmlns="http://schemas.microsoft.com/office/spreadsheetml/2009/9/main" objectType="CheckBox" fmlaLink="J6" lockText="1" noThreeD="1"/>
</file>

<file path=xl/ctrlProps/ctrlProp126.xml><?xml version="1.0" encoding="utf-8"?>
<formControlPr xmlns="http://schemas.microsoft.com/office/spreadsheetml/2009/9/main" objectType="CheckBox" fmlaLink="L6" lockText="1" noThreeD="1"/>
</file>

<file path=xl/ctrlProps/ctrlProp127.xml><?xml version="1.0" encoding="utf-8"?>
<formControlPr xmlns="http://schemas.microsoft.com/office/spreadsheetml/2009/9/main" objectType="CheckBox" fmlaLink="J6" lockText="1" noThreeD="1"/>
</file>

<file path=xl/ctrlProps/ctrlProp128.xml><?xml version="1.0" encoding="utf-8"?>
<formControlPr xmlns="http://schemas.microsoft.com/office/spreadsheetml/2009/9/main" objectType="CheckBox" fmlaLink="K6" lockText="1" noThreeD="1"/>
</file>

<file path=xl/ctrlProps/ctrlProp129.xml><?xml version="1.0" encoding="utf-8"?>
<formControlPr xmlns="http://schemas.microsoft.com/office/spreadsheetml/2009/9/main" objectType="CheckBox" fmlaLink="L6" lockText="1" noThreeD="1"/>
</file>

<file path=xl/ctrlProps/ctrlProp13.xml><?xml version="1.0" encoding="utf-8"?>
<formControlPr xmlns="http://schemas.microsoft.com/office/spreadsheetml/2009/9/main" objectType="CheckBox" fmlaLink="J6" lockText="1" noThreeD="1"/>
</file>

<file path=xl/ctrlProps/ctrlProp130.xml><?xml version="1.0" encoding="utf-8"?>
<formControlPr xmlns="http://schemas.microsoft.com/office/spreadsheetml/2009/9/main" objectType="CheckBox" fmlaLink="L6" lockText="1" noThreeD="1"/>
</file>

<file path=xl/ctrlProps/ctrlProp131.xml><?xml version="1.0" encoding="utf-8"?>
<formControlPr xmlns="http://schemas.microsoft.com/office/spreadsheetml/2009/9/main" objectType="CheckBox" fmlaLink="L6" lockText="1" noThreeD="1"/>
</file>

<file path=xl/ctrlProps/ctrlProp132.xml><?xml version="1.0" encoding="utf-8"?>
<formControlPr xmlns="http://schemas.microsoft.com/office/spreadsheetml/2009/9/main" objectType="CheckBox" fmlaLink="J6" lockText="1" noThreeD="1"/>
</file>

<file path=xl/ctrlProps/ctrlProp133.xml><?xml version="1.0" encoding="utf-8"?>
<formControlPr xmlns="http://schemas.microsoft.com/office/spreadsheetml/2009/9/main" objectType="CheckBox" fmlaLink="L6" lockText="1" noThreeD="1"/>
</file>

<file path=xl/ctrlProps/ctrlProp134.xml><?xml version="1.0" encoding="utf-8"?>
<formControlPr xmlns="http://schemas.microsoft.com/office/spreadsheetml/2009/9/main" objectType="CheckBox" fmlaLink="J6" lockText="1" noThreeD="1"/>
</file>

<file path=xl/ctrlProps/ctrlProp135.xml><?xml version="1.0" encoding="utf-8"?>
<formControlPr xmlns="http://schemas.microsoft.com/office/spreadsheetml/2009/9/main" objectType="CheckBox" fmlaLink="K29" lockText="1" noThreeD="1"/>
</file>

<file path=xl/ctrlProps/ctrlProp136.xml><?xml version="1.0" encoding="utf-8"?>
<formControlPr xmlns="http://schemas.microsoft.com/office/spreadsheetml/2009/9/main" objectType="CheckBox" fmlaLink="L6" lockText="1" noThreeD="1"/>
</file>

<file path=xl/ctrlProps/ctrlProp137.xml><?xml version="1.0" encoding="utf-8"?>
<formControlPr xmlns="http://schemas.microsoft.com/office/spreadsheetml/2009/9/main" objectType="CheckBox" fmlaLink="L6" lockText="1" noThreeD="1"/>
</file>

<file path=xl/ctrlProps/ctrlProp138.xml><?xml version="1.0" encoding="utf-8"?>
<formControlPr xmlns="http://schemas.microsoft.com/office/spreadsheetml/2009/9/main" objectType="CheckBox" fmlaLink="L6" lockText="1" noThreeD="1"/>
</file>

<file path=xl/ctrlProps/ctrlProp139.xml><?xml version="1.0" encoding="utf-8"?>
<formControlPr xmlns="http://schemas.microsoft.com/office/spreadsheetml/2009/9/main" objectType="CheckBox" fmlaLink="J6" lockText="1" noThreeD="1"/>
</file>

<file path=xl/ctrlProps/ctrlProp14.xml><?xml version="1.0" encoding="utf-8"?>
<formControlPr xmlns="http://schemas.microsoft.com/office/spreadsheetml/2009/9/main" objectType="CheckBox" fmlaLink="K10" lockText="1" noThreeD="1"/>
</file>

<file path=xl/ctrlProps/ctrlProp140.xml><?xml version="1.0" encoding="utf-8"?>
<formControlPr xmlns="http://schemas.microsoft.com/office/spreadsheetml/2009/9/main" objectType="CheckBox" fmlaLink="L6" lockText="1" noThreeD="1"/>
</file>

<file path=xl/ctrlProps/ctrlProp141.xml><?xml version="1.0" encoding="utf-8"?>
<formControlPr xmlns="http://schemas.microsoft.com/office/spreadsheetml/2009/9/main" objectType="CheckBox" fmlaLink="J6" lockText="1" noThreeD="1"/>
</file>

<file path=xl/ctrlProps/ctrlProp142.xml><?xml version="1.0" encoding="utf-8"?>
<formControlPr xmlns="http://schemas.microsoft.com/office/spreadsheetml/2009/9/main" objectType="CheckBox" fmlaLink="K6" lockText="1" noThreeD="1"/>
</file>

<file path=xl/ctrlProps/ctrlProp143.xml><?xml version="1.0" encoding="utf-8"?>
<formControlPr xmlns="http://schemas.microsoft.com/office/spreadsheetml/2009/9/main" objectType="CheckBox" fmlaLink="L6" lockText="1" noThreeD="1"/>
</file>

<file path=xl/ctrlProps/ctrlProp144.xml><?xml version="1.0" encoding="utf-8"?>
<formControlPr xmlns="http://schemas.microsoft.com/office/spreadsheetml/2009/9/main" objectType="CheckBox" fmlaLink="L6" lockText="1" noThreeD="1"/>
</file>

<file path=xl/ctrlProps/ctrlProp145.xml><?xml version="1.0" encoding="utf-8"?>
<formControlPr xmlns="http://schemas.microsoft.com/office/spreadsheetml/2009/9/main" objectType="CheckBox" fmlaLink="L6" lockText="1" noThreeD="1"/>
</file>

<file path=xl/ctrlProps/ctrlProp146.xml><?xml version="1.0" encoding="utf-8"?>
<formControlPr xmlns="http://schemas.microsoft.com/office/spreadsheetml/2009/9/main" objectType="CheckBox" fmlaLink="J6" lockText="1" noThreeD="1"/>
</file>

<file path=xl/ctrlProps/ctrlProp147.xml><?xml version="1.0" encoding="utf-8"?>
<formControlPr xmlns="http://schemas.microsoft.com/office/spreadsheetml/2009/9/main" objectType="CheckBox" fmlaLink="L6" lockText="1" noThreeD="1"/>
</file>

<file path=xl/ctrlProps/ctrlProp148.xml><?xml version="1.0" encoding="utf-8"?>
<formControlPr xmlns="http://schemas.microsoft.com/office/spreadsheetml/2009/9/main" objectType="CheckBox" fmlaLink="J6" lockText="1" noThreeD="1"/>
</file>

<file path=xl/ctrlProps/ctrlProp149.xml><?xml version="1.0" encoding="utf-8"?>
<formControlPr xmlns="http://schemas.microsoft.com/office/spreadsheetml/2009/9/main" objectType="CheckBox" fmlaLink="K30" lockText="1" noThreeD="1"/>
</file>

<file path=xl/ctrlProps/ctrlProp15.xml><?xml version="1.0" encoding="utf-8"?>
<formControlPr xmlns="http://schemas.microsoft.com/office/spreadsheetml/2009/9/main" objectType="CheckBox" fmlaLink="L6" lockText="1" noThreeD="1"/>
</file>

<file path=xl/ctrlProps/ctrlProp150.xml><?xml version="1.0" encoding="utf-8"?>
<formControlPr xmlns="http://schemas.microsoft.com/office/spreadsheetml/2009/9/main" objectType="CheckBox" fmlaLink="L6" lockText="1" noThreeD="1"/>
</file>

<file path=xl/ctrlProps/ctrlProp151.xml><?xml version="1.0" encoding="utf-8"?>
<formControlPr xmlns="http://schemas.microsoft.com/office/spreadsheetml/2009/9/main" objectType="CheckBox" fmlaLink="L6" lockText="1" noThreeD="1"/>
</file>

<file path=xl/ctrlProps/ctrlProp152.xml><?xml version="1.0" encoding="utf-8"?>
<formControlPr xmlns="http://schemas.microsoft.com/office/spreadsheetml/2009/9/main" objectType="CheckBox" fmlaLink="L6" lockText="1" noThreeD="1"/>
</file>

<file path=xl/ctrlProps/ctrlProp153.xml><?xml version="1.0" encoding="utf-8"?>
<formControlPr xmlns="http://schemas.microsoft.com/office/spreadsheetml/2009/9/main" objectType="CheckBox" fmlaLink="J6" lockText="1" noThreeD="1"/>
</file>

<file path=xl/ctrlProps/ctrlProp154.xml><?xml version="1.0" encoding="utf-8"?>
<formControlPr xmlns="http://schemas.microsoft.com/office/spreadsheetml/2009/9/main" objectType="CheckBox" fmlaLink="L6" lockText="1" noThreeD="1"/>
</file>

<file path=xl/ctrlProps/ctrlProp155.xml><?xml version="1.0" encoding="utf-8"?>
<formControlPr xmlns="http://schemas.microsoft.com/office/spreadsheetml/2009/9/main" objectType="CheckBox" fmlaLink="J6" lockText="1" noThreeD="1"/>
</file>

<file path=xl/ctrlProps/ctrlProp156.xml><?xml version="1.0" encoding="utf-8"?>
<formControlPr xmlns="http://schemas.microsoft.com/office/spreadsheetml/2009/9/main" objectType="CheckBox" fmlaLink="L6" lockText="1" noThreeD="1"/>
</file>

<file path=xl/ctrlProps/ctrlProp157.xml><?xml version="1.0" encoding="utf-8"?>
<formControlPr xmlns="http://schemas.microsoft.com/office/spreadsheetml/2009/9/main" objectType="CheckBox" fmlaLink="J6" lockText="1" noThreeD="1"/>
</file>

<file path=xl/ctrlProps/ctrlProp158.xml><?xml version="1.0" encoding="utf-8"?>
<formControlPr xmlns="http://schemas.microsoft.com/office/spreadsheetml/2009/9/main" objectType="CheckBox" fmlaLink="L6" lockText="1" noThreeD="1"/>
</file>

<file path=xl/ctrlProps/ctrlProp159.xml><?xml version="1.0" encoding="utf-8"?>
<formControlPr xmlns="http://schemas.microsoft.com/office/spreadsheetml/2009/9/main" objectType="CheckBox" fmlaLink="J6" lockText="1" noThreeD="1"/>
</file>

<file path=xl/ctrlProps/ctrlProp16.xml><?xml version="1.0" encoding="utf-8"?>
<formControlPr xmlns="http://schemas.microsoft.com/office/spreadsheetml/2009/9/main" objectType="CheckBox" fmlaLink="J6" lockText="1" noThreeD="1"/>
</file>

<file path=xl/ctrlProps/ctrlProp160.xml><?xml version="1.0" encoding="utf-8"?>
<formControlPr xmlns="http://schemas.microsoft.com/office/spreadsheetml/2009/9/main" objectType="CheckBox" fmlaLink="L6" lockText="1" noThreeD="1"/>
</file>

<file path=xl/ctrlProps/ctrlProp161.xml><?xml version="1.0" encoding="utf-8"?>
<formControlPr xmlns="http://schemas.microsoft.com/office/spreadsheetml/2009/9/main" objectType="CheckBox" fmlaLink="J6" lockText="1" noThreeD="1"/>
</file>

<file path=xl/ctrlProps/ctrlProp162.xml><?xml version="1.0" encoding="utf-8"?>
<formControlPr xmlns="http://schemas.microsoft.com/office/spreadsheetml/2009/9/main" objectType="CheckBox" fmlaLink="L6" lockText="1" noThreeD="1"/>
</file>

<file path=xl/ctrlProps/ctrlProp163.xml><?xml version="1.0" encoding="utf-8"?>
<formControlPr xmlns="http://schemas.microsoft.com/office/spreadsheetml/2009/9/main" objectType="CheckBox" fmlaLink="J6" lockText="1" noThreeD="1"/>
</file>

<file path=xl/ctrlProps/ctrlProp164.xml><?xml version="1.0" encoding="utf-8"?>
<formControlPr xmlns="http://schemas.microsoft.com/office/spreadsheetml/2009/9/main" objectType="CheckBox" fmlaLink="K6" lockText="1" noThreeD="1"/>
</file>

<file path=xl/ctrlProps/ctrlProp165.xml><?xml version="1.0" encoding="utf-8"?>
<formControlPr xmlns="http://schemas.microsoft.com/office/spreadsheetml/2009/9/main" objectType="CheckBox" fmlaLink="L6" lockText="1" noThreeD="1"/>
</file>

<file path=xl/ctrlProps/ctrlProp166.xml><?xml version="1.0" encoding="utf-8"?>
<formControlPr xmlns="http://schemas.microsoft.com/office/spreadsheetml/2009/9/main" objectType="CheckBox" fmlaLink="L6" lockText="1" noThreeD="1"/>
</file>

<file path=xl/ctrlProps/ctrlProp167.xml><?xml version="1.0" encoding="utf-8"?>
<formControlPr xmlns="http://schemas.microsoft.com/office/spreadsheetml/2009/9/main" objectType="CheckBox" fmlaLink="L6" lockText="1" noThreeD="1"/>
</file>

<file path=xl/ctrlProps/ctrlProp168.xml><?xml version="1.0" encoding="utf-8"?>
<formControlPr xmlns="http://schemas.microsoft.com/office/spreadsheetml/2009/9/main" objectType="CheckBox" fmlaLink="J6" lockText="1" noThreeD="1"/>
</file>

<file path=xl/ctrlProps/ctrlProp169.xml><?xml version="1.0" encoding="utf-8"?>
<formControlPr xmlns="http://schemas.microsoft.com/office/spreadsheetml/2009/9/main" objectType="CheckBox" fmlaLink="L6" lockText="1" noThreeD="1"/>
</file>

<file path=xl/ctrlProps/ctrlProp17.xml><?xml version="1.0" encoding="utf-8"?>
<formControlPr xmlns="http://schemas.microsoft.com/office/spreadsheetml/2009/9/main" objectType="CheckBox" fmlaLink="L6" lockText="1" noThreeD="1"/>
</file>

<file path=xl/ctrlProps/ctrlProp170.xml><?xml version="1.0" encoding="utf-8"?>
<formControlPr xmlns="http://schemas.microsoft.com/office/spreadsheetml/2009/9/main" objectType="CheckBox" fmlaLink="J6" lockText="1" noThreeD="1"/>
</file>

<file path=xl/ctrlProps/ctrlProp171.xml><?xml version="1.0" encoding="utf-8"?>
<formControlPr xmlns="http://schemas.microsoft.com/office/spreadsheetml/2009/9/main" objectType="CheckBox" fmlaLink="K31" lockText="1" noThreeD="1"/>
</file>

<file path=xl/ctrlProps/ctrlProp172.xml><?xml version="1.0" encoding="utf-8"?>
<formControlPr xmlns="http://schemas.microsoft.com/office/spreadsheetml/2009/9/main" objectType="CheckBox" fmlaLink="L6" lockText="1" noThreeD="1"/>
</file>

<file path=xl/ctrlProps/ctrlProp173.xml><?xml version="1.0" encoding="utf-8"?>
<formControlPr xmlns="http://schemas.microsoft.com/office/spreadsheetml/2009/9/main" objectType="CheckBox" fmlaLink="L6" lockText="1" noThreeD="1"/>
</file>

<file path=xl/ctrlProps/ctrlProp174.xml><?xml version="1.0" encoding="utf-8"?>
<formControlPr xmlns="http://schemas.microsoft.com/office/spreadsheetml/2009/9/main" objectType="CheckBox" fmlaLink="L6" lockText="1" noThreeD="1"/>
</file>

<file path=xl/ctrlProps/ctrlProp175.xml><?xml version="1.0" encoding="utf-8"?>
<formControlPr xmlns="http://schemas.microsoft.com/office/spreadsheetml/2009/9/main" objectType="CheckBox" fmlaLink="J6" lockText="1" noThreeD="1"/>
</file>

<file path=xl/ctrlProps/ctrlProp176.xml><?xml version="1.0" encoding="utf-8"?>
<formControlPr xmlns="http://schemas.microsoft.com/office/spreadsheetml/2009/9/main" objectType="CheckBox" fmlaLink="L6" lockText="1" noThreeD="1"/>
</file>

<file path=xl/ctrlProps/ctrlProp177.xml><?xml version="1.0" encoding="utf-8"?>
<formControlPr xmlns="http://schemas.microsoft.com/office/spreadsheetml/2009/9/main" objectType="CheckBox" fmlaLink="J6" lockText="1" noThreeD="1"/>
</file>

<file path=xl/ctrlProps/ctrlProp178.xml><?xml version="1.0" encoding="utf-8"?>
<formControlPr xmlns="http://schemas.microsoft.com/office/spreadsheetml/2009/9/main" objectType="CheckBox" fmlaLink="L6" lockText="1" noThreeD="1"/>
</file>

<file path=xl/ctrlProps/ctrlProp179.xml><?xml version="1.0" encoding="utf-8"?>
<formControlPr xmlns="http://schemas.microsoft.com/office/spreadsheetml/2009/9/main" objectType="CheckBox" fmlaLink="J6" lockText="1" noThreeD="1"/>
</file>

<file path=xl/ctrlProps/ctrlProp18.xml><?xml version="1.0" encoding="utf-8"?>
<formControlPr xmlns="http://schemas.microsoft.com/office/spreadsheetml/2009/9/main" objectType="CheckBox" fmlaLink="J6" lockText="1" noThreeD="1"/>
</file>

<file path=xl/ctrlProps/ctrlProp180.xml><?xml version="1.0" encoding="utf-8"?>
<formControlPr xmlns="http://schemas.microsoft.com/office/spreadsheetml/2009/9/main" objectType="CheckBox" fmlaLink="L6" lockText="1" noThreeD="1"/>
</file>

<file path=xl/ctrlProps/ctrlProp181.xml><?xml version="1.0" encoding="utf-8"?>
<formControlPr xmlns="http://schemas.microsoft.com/office/spreadsheetml/2009/9/main" objectType="CheckBox" fmlaLink="J6" lockText="1" noThreeD="1"/>
</file>

<file path=xl/ctrlProps/ctrlProp182.xml><?xml version="1.0" encoding="utf-8"?>
<formControlPr xmlns="http://schemas.microsoft.com/office/spreadsheetml/2009/9/main" objectType="CheckBox" fmlaLink="L6" lockText="1" noThreeD="1"/>
</file>

<file path=xl/ctrlProps/ctrlProp183.xml><?xml version="1.0" encoding="utf-8"?>
<formControlPr xmlns="http://schemas.microsoft.com/office/spreadsheetml/2009/9/main" objectType="CheckBox" fmlaLink="J6" lockText="1" noThreeD="1"/>
</file>

<file path=xl/ctrlProps/ctrlProp184.xml><?xml version="1.0" encoding="utf-8"?>
<formControlPr xmlns="http://schemas.microsoft.com/office/spreadsheetml/2009/9/main" objectType="CheckBox" fmlaLink="L6" lockText="1" noThreeD="1"/>
</file>

<file path=xl/ctrlProps/ctrlProp185.xml><?xml version="1.0" encoding="utf-8"?>
<formControlPr xmlns="http://schemas.microsoft.com/office/spreadsheetml/2009/9/main" objectType="CheckBox" fmlaLink="J6" lockText="1" noThreeD="1"/>
</file>

<file path=xl/ctrlProps/ctrlProp186.xml><?xml version="1.0" encoding="utf-8"?>
<formControlPr xmlns="http://schemas.microsoft.com/office/spreadsheetml/2009/9/main" objectType="CheckBox" fmlaLink="K32" lockText="1" noThreeD="1"/>
</file>

<file path=xl/ctrlProps/ctrlProp187.xml><?xml version="1.0" encoding="utf-8"?>
<formControlPr xmlns="http://schemas.microsoft.com/office/spreadsheetml/2009/9/main" objectType="CheckBox" fmlaLink="L6" lockText="1" noThreeD="1"/>
</file>

<file path=xl/ctrlProps/ctrlProp188.xml><?xml version="1.0" encoding="utf-8"?>
<formControlPr xmlns="http://schemas.microsoft.com/office/spreadsheetml/2009/9/main" objectType="CheckBox" fmlaLink="L6" lockText="1" noThreeD="1"/>
</file>

<file path=xl/ctrlProps/ctrlProp189.xml><?xml version="1.0" encoding="utf-8"?>
<formControlPr xmlns="http://schemas.microsoft.com/office/spreadsheetml/2009/9/main" objectType="CheckBox" fmlaLink="L6" lockText="1" noThreeD="1"/>
</file>

<file path=xl/ctrlProps/ctrlProp19.xml><?xml version="1.0" encoding="utf-8"?>
<formControlPr xmlns="http://schemas.microsoft.com/office/spreadsheetml/2009/9/main" objectType="CheckBox" fmlaLink="K11" lockText="1" noThreeD="1"/>
</file>

<file path=xl/ctrlProps/ctrlProp190.xml><?xml version="1.0" encoding="utf-8"?>
<formControlPr xmlns="http://schemas.microsoft.com/office/spreadsheetml/2009/9/main" objectType="CheckBox" fmlaLink="J6" lockText="1" noThreeD="1"/>
</file>

<file path=xl/ctrlProps/ctrlProp191.xml><?xml version="1.0" encoding="utf-8"?>
<formControlPr xmlns="http://schemas.microsoft.com/office/spreadsheetml/2009/9/main" objectType="CheckBox" fmlaLink="L6" lockText="1" noThreeD="1"/>
</file>

<file path=xl/ctrlProps/ctrlProp192.xml><?xml version="1.0" encoding="utf-8"?>
<formControlPr xmlns="http://schemas.microsoft.com/office/spreadsheetml/2009/9/main" objectType="CheckBox" fmlaLink="J6" lockText="1" noThreeD="1"/>
</file>

<file path=xl/ctrlProps/ctrlProp193.xml><?xml version="1.0" encoding="utf-8"?>
<formControlPr xmlns="http://schemas.microsoft.com/office/spreadsheetml/2009/9/main" objectType="CheckBox" fmlaLink="L6" lockText="1" noThreeD="1"/>
</file>

<file path=xl/ctrlProps/ctrlProp194.xml><?xml version="1.0" encoding="utf-8"?>
<formControlPr xmlns="http://schemas.microsoft.com/office/spreadsheetml/2009/9/main" objectType="CheckBox" fmlaLink="L6" lockText="1" noThreeD="1"/>
</file>

<file path=xl/ctrlProps/ctrlProp195.xml><?xml version="1.0" encoding="utf-8"?>
<formControlPr xmlns="http://schemas.microsoft.com/office/spreadsheetml/2009/9/main" objectType="CheckBox" fmlaLink="L6" lockText="1" noThreeD="1"/>
</file>

<file path=xl/ctrlProps/ctrlProp196.xml><?xml version="1.0" encoding="utf-8"?>
<formControlPr xmlns="http://schemas.microsoft.com/office/spreadsheetml/2009/9/main" objectType="CheckBox" fmlaLink="J6" lockText="1" noThreeD="1"/>
</file>

<file path=xl/ctrlProps/ctrlProp197.xml><?xml version="1.0" encoding="utf-8"?>
<formControlPr xmlns="http://schemas.microsoft.com/office/spreadsheetml/2009/9/main" objectType="CheckBox" fmlaLink="J8" lockText="1" noThreeD="1"/>
</file>

<file path=xl/ctrlProps/ctrlProp198.xml><?xml version="1.0" encoding="utf-8"?>
<formControlPr xmlns="http://schemas.microsoft.com/office/spreadsheetml/2009/9/main" objectType="CheckBox" fmlaLink="J6" lockText="1" noThreeD="1"/>
</file>

<file path=xl/ctrlProps/ctrlProp199.xml><?xml version="1.0" encoding="utf-8"?>
<formControlPr xmlns="http://schemas.microsoft.com/office/spreadsheetml/2009/9/main" objectType="CheckBox" fmlaLink="J9" lockText="1" noThreeD="1"/>
</file>

<file path=xl/ctrlProps/ctrlProp2.xml><?xml version="1.0" encoding="utf-8"?>
<formControlPr xmlns="http://schemas.microsoft.com/office/spreadsheetml/2009/9/main" objectType="CheckBox" fmlaLink="L6" lockText="1" noThreeD="1"/>
</file>

<file path=xl/ctrlProps/ctrlProp20.xml><?xml version="1.0" encoding="utf-8"?>
<formControlPr xmlns="http://schemas.microsoft.com/office/spreadsheetml/2009/9/main" objectType="CheckBox" fmlaLink="L6" lockText="1" noThreeD="1"/>
</file>

<file path=xl/ctrlProps/ctrlProp200.xml><?xml version="1.0" encoding="utf-8"?>
<formControlPr xmlns="http://schemas.microsoft.com/office/spreadsheetml/2009/9/main" objectType="CheckBox" fmlaLink="J10" lockText="1" noThreeD="1"/>
</file>

<file path=xl/ctrlProps/ctrlProp201.xml><?xml version="1.0" encoding="utf-8"?>
<formControlPr xmlns="http://schemas.microsoft.com/office/spreadsheetml/2009/9/main" objectType="CheckBox" fmlaLink="J6" lockText="1" noThreeD="1"/>
</file>

<file path=xl/ctrlProps/ctrlProp202.xml><?xml version="1.0" encoding="utf-8"?>
<formControlPr xmlns="http://schemas.microsoft.com/office/spreadsheetml/2009/9/main" objectType="CheckBox" fmlaLink="J11" lockText="1" noThreeD="1"/>
</file>

<file path=xl/ctrlProps/ctrlProp203.xml><?xml version="1.0" encoding="utf-8"?>
<formControlPr xmlns="http://schemas.microsoft.com/office/spreadsheetml/2009/9/main" objectType="CheckBox" fmlaLink="J6" lockText="1" noThreeD="1"/>
</file>

<file path=xl/ctrlProps/ctrlProp204.xml><?xml version="1.0" encoding="utf-8"?>
<formControlPr xmlns="http://schemas.microsoft.com/office/spreadsheetml/2009/9/main" objectType="CheckBox" fmlaLink="J12" lockText="1" noThreeD="1"/>
</file>

<file path=xl/ctrlProps/ctrlProp205.xml><?xml version="1.0" encoding="utf-8"?>
<formControlPr xmlns="http://schemas.microsoft.com/office/spreadsheetml/2009/9/main" objectType="CheckBox" fmlaLink="J6" lockText="1" noThreeD="1"/>
</file>

<file path=xl/ctrlProps/ctrlProp206.xml><?xml version="1.0" encoding="utf-8"?>
<formControlPr xmlns="http://schemas.microsoft.com/office/spreadsheetml/2009/9/main" objectType="CheckBox" fmlaLink="J13" lockText="1" noThreeD="1"/>
</file>

<file path=xl/ctrlProps/ctrlProp207.xml><?xml version="1.0" encoding="utf-8"?>
<formControlPr xmlns="http://schemas.microsoft.com/office/spreadsheetml/2009/9/main" objectType="CheckBox" fmlaLink="J6" lockText="1" noThreeD="1"/>
</file>

<file path=xl/ctrlProps/ctrlProp208.xml><?xml version="1.0" encoding="utf-8"?>
<formControlPr xmlns="http://schemas.microsoft.com/office/spreadsheetml/2009/9/main" objectType="CheckBox" fmlaLink="J6" lockText="1" noThreeD="1"/>
</file>

<file path=xl/ctrlProps/ctrlProp209.xml><?xml version="1.0" encoding="utf-8"?>
<formControlPr xmlns="http://schemas.microsoft.com/office/spreadsheetml/2009/9/main" objectType="CheckBox" fmlaLink="J6" lockText="1" noThreeD="1"/>
</file>

<file path=xl/ctrlProps/ctrlProp21.xml><?xml version="1.0" encoding="utf-8"?>
<formControlPr xmlns="http://schemas.microsoft.com/office/spreadsheetml/2009/9/main" objectType="CheckBox" fmlaLink="J6" lockText="1" noThreeD="1"/>
</file>

<file path=xl/ctrlProps/ctrlProp210.xml><?xml version="1.0" encoding="utf-8"?>
<formControlPr xmlns="http://schemas.microsoft.com/office/spreadsheetml/2009/9/main" objectType="CheckBox" fmlaLink="J7" lockText="1" noThreeD="1"/>
</file>

<file path=xl/ctrlProps/ctrlProp211.xml><?xml version="1.0" encoding="utf-8"?>
<formControlPr xmlns="http://schemas.microsoft.com/office/spreadsheetml/2009/9/main" objectType="CheckBox" fmlaLink="J6" lockText="1" noThreeD="1"/>
</file>

<file path=xl/ctrlProps/ctrlProp212.xml><?xml version="1.0" encoding="utf-8"?>
<formControlPr xmlns="http://schemas.microsoft.com/office/spreadsheetml/2009/9/main" objectType="CheckBox" fmlaLink="J6" lockText="1" noThreeD="1"/>
</file>

<file path=xl/ctrlProps/ctrlProp213.xml><?xml version="1.0" encoding="utf-8"?>
<formControlPr xmlns="http://schemas.microsoft.com/office/spreadsheetml/2009/9/main" objectType="CheckBox" fmlaLink="J6" lockText="1" noThreeD="1"/>
</file>

<file path=xl/ctrlProps/ctrlProp214.xml><?xml version="1.0" encoding="utf-8"?>
<formControlPr xmlns="http://schemas.microsoft.com/office/spreadsheetml/2009/9/main" objectType="CheckBox" fmlaLink="J7" lockText="1" noThreeD="1"/>
</file>

<file path=xl/ctrlProps/ctrlProp215.xml><?xml version="1.0" encoding="utf-8"?>
<formControlPr xmlns="http://schemas.microsoft.com/office/spreadsheetml/2009/9/main" objectType="CheckBox" fmlaLink="J6" lockText="1" noThreeD="1"/>
</file>

<file path=xl/ctrlProps/ctrlProp216.xml><?xml version="1.0" encoding="utf-8"?>
<formControlPr xmlns="http://schemas.microsoft.com/office/spreadsheetml/2009/9/main" objectType="CheckBox" fmlaLink="J6" lockText="1" noThreeD="1"/>
</file>

<file path=xl/ctrlProps/ctrlProp217.xml><?xml version="1.0" encoding="utf-8"?>
<formControlPr xmlns="http://schemas.microsoft.com/office/spreadsheetml/2009/9/main" objectType="CheckBox" fmlaLink="J6" lockText="1" noThreeD="1"/>
</file>

<file path=xl/ctrlProps/ctrlProp218.xml><?xml version="1.0" encoding="utf-8"?>
<formControlPr xmlns="http://schemas.microsoft.com/office/spreadsheetml/2009/9/main" objectType="CheckBox" fmlaLink="J7" lockText="1" noThreeD="1"/>
</file>

<file path=xl/ctrlProps/ctrlProp219.xml><?xml version="1.0" encoding="utf-8"?>
<formControlPr xmlns="http://schemas.microsoft.com/office/spreadsheetml/2009/9/main" objectType="CheckBox" fmlaLink="J6" lockText="1" noThreeD="1"/>
</file>

<file path=xl/ctrlProps/ctrlProp22.xml><?xml version="1.0" encoding="utf-8"?>
<formControlPr xmlns="http://schemas.microsoft.com/office/spreadsheetml/2009/9/main" objectType="CheckBox" fmlaLink="L6" lockText="1" noThreeD="1"/>
</file>

<file path=xl/ctrlProps/ctrlProp220.xml><?xml version="1.0" encoding="utf-8"?>
<formControlPr xmlns="http://schemas.microsoft.com/office/spreadsheetml/2009/9/main" objectType="CheckBox" fmlaLink="J6" lockText="1" noThreeD="1"/>
</file>

<file path=xl/ctrlProps/ctrlProp221.xml><?xml version="1.0" encoding="utf-8"?>
<formControlPr xmlns="http://schemas.microsoft.com/office/spreadsheetml/2009/9/main" objectType="CheckBox" fmlaLink="J6" lockText="1" noThreeD="1"/>
</file>

<file path=xl/ctrlProps/ctrlProp222.xml><?xml version="1.0" encoding="utf-8"?>
<formControlPr xmlns="http://schemas.microsoft.com/office/spreadsheetml/2009/9/main" objectType="CheckBox" fmlaLink="J7" lockText="1" noThreeD="1"/>
</file>

<file path=xl/ctrlProps/ctrlProp223.xml><?xml version="1.0" encoding="utf-8"?>
<formControlPr xmlns="http://schemas.microsoft.com/office/spreadsheetml/2009/9/main" objectType="CheckBox" fmlaLink="J6" lockText="1" noThreeD="1"/>
</file>

<file path=xl/ctrlProps/ctrlProp224.xml><?xml version="1.0" encoding="utf-8"?>
<formControlPr xmlns="http://schemas.microsoft.com/office/spreadsheetml/2009/9/main" objectType="CheckBox" fmlaLink="J6" lockText="1" noThreeD="1"/>
</file>

<file path=xl/ctrlProps/ctrlProp225.xml><?xml version="1.0" encoding="utf-8"?>
<formControlPr xmlns="http://schemas.microsoft.com/office/spreadsheetml/2009/9/main" objectType="CheckBox" fmlaLink="J6" lockText="1" noThreeD="1"/>
</file>

<file path=xl/ctrlProps/ctrlProp226.xml><?xml version="1.0" encoding="utf-8"?>
<formControlPr xmlns="http://schemas.microsoft.com/office/spreadsheetml/2009/9/main" objectType="CheckBox" fmlaLink="J7" lockText="1" noThreeD="1"/>
</file>

<file path=xl/ctrlProps/ctrlProp227.xml><?xml version="1.0" encoding="utf-8"?>
<formControlPr xmlns="http://schemas.microsoft.com/office/spreadsheetml/2009/9/main" objectType="CheckBox" fmlaLink="J6" lockText="1" noThreeD="1"/>
</file>

<file path=xl/ctrlProps/ctrlProp228.xml><?xml version="1.0" encoding="utf-8"?>
<formControlPr xmlns="http://schemas.microsoft.com/office/spreadsheetml/2009/9/main" objectType="CheckBox" fmlaLink="J6" lockText="1" noThreeD="1"/>
</file>

<file path=xl/ctrlProps/ctrlProp229.xml><?xml version="1.0" encoding="utf-8"?>
<formControlPr xmlns="http://schemas.microsoft.com/office/spreadsheetml/2009/9/main" objectType="CheckBox" fmlaLink="J6" lockText="1" noThreeD="1"/>
</file>

<file path=xl/ctrlProps/ctrlProp23.xml><?xml version="1.0" encoding="utf-8"?>
<formControlPr xmlns="http://schemas.microsoft.com/office/spreadsheetml/2009/9/main" objectType="CheckBox" fmlaLink="J6" lockText="1" noThreeD="1"/>
</file>

<file path=xl/ctrlProps/ctrlProp230.xml><?xml version="1.0" encoding="utf-8"?>
<formControlPr xmlns="http://schemas.microsoft.com/office/spreadsheetml/2009/9/main" objectType="CheckBox" fmlaLink="J7" lockText="1" noThreeD="1"/>
</file>

<file path=xl/ctrlProps/ctrlProp231.xml><?xml version="1.0" encoding="utf-8"?>
<formControlPr xmlns="http://schemas.microsoft.com/office/spreadsheetml/2009/9/main" objectType="CheckBox" fmlaLink="J6" lockText="1" noThreeD="1"/>
</file>

<file path=xl/ctrlProps/ctrlProp232.xml><?xml version="1.0" encoding="utf-8"?>
<formControlPr xmlns="http://schemas.microsoft.com/office/spreadsheetml/2009/9/main" objectType="CheckBox" fmlaLink="J6" lockText="1" noThreeD="1"/>
</file>

<file path=xl/ctrlProps/ctrlProp233.xml><?xml version="1.0" encoding="utf-8"?>
<formControlPr xmlns="http://schemas.microsoft.com/office/spreadsheetml/2009/9/main" objectType="CheckBox" fmlaLink="J6" lockText="1" noThreeD="1"/>
</file>

<file path=xl/ctrlProps/ctrlProp234.xml><?xml version="1.0" encoding="utf-8"?>
<formControlPr xmlns="http://schemas.microsoft.com/office/spreadsheetml/2009/9/main" objectType="CheckBox" fmlaLink="J7" lockText="1" noThreeD="1"/>
</file>

<file path=xl/ctrlProps/ctrlProp235.xml><?xml version="1.0" encoding="utf-8"?>
<formControlPr xmlns="http://schemas.microsoft.com/office/spreadsheetml/2009/9/main" objectType="CheckBox" fmlaLink="J6" lockText="1" noThreeD="1"/>
</file>

<file path=xl/ctrlProps/ctrlProp236.xml><?xml version="1.0" encoding="utf-8"?>
<formControlPr xmlns="http://schemas.microsoft.com/office/spreadsheetml/2009/9/main" objectType="CheckBox" fmlaLink="J6" lockText="1" noThreeD="1"/>
</file>

<file path=xl/ctrlProps/ctrlProp237.xml><?xml version="1.0" encoding="utf-8"?>
<formControlPr xmlns="http://schemas.microsoft.com/office/spreadsheetml/2009/9/main" objectType="CheckBox" fmlaLink="J6" lockText="1" noThreeD="1"/>
</file>

<file path=xl/ctrlProps/ctrlProp238.xml><?xml version="1.0" encoding="utf-8"?>
<formControlPr xmlns="http://schemas.microsoft.com/office/spreadsheetml/2009/9/main" objectType="CheckBox" fmlaLink="J7" lockText="1" noThreeD="1"/>
</file>

<file path=xl/ctrlProps/ctrlProp239.xml><?xml version="1.0" encoding="utf-8"?>
<formControlPr xmlns="http://schemas.microsoft.com/office/spreadsheetml/2009/9/main" objectType="CheckBox" fmlaLink="J6" lockText="1" noThreeD="1"/>
</file>

<file path=xl/ctrlProps/ctrlProp24.xml><?xml version="1.0" encoding="utf-8"?>
<formControlPr xmlns="http://schemas.microsoft.com/office/spreadsheetml/2009/9/main" objectType="CheckBox" fmlaLink="K12" lockText="1" noThreeD="1"/>
</file>

<file path=xl/ctrlProps/ctrlProp240.xml><?xml version="1.0" encoding="utf-8"?>
<formControlPr xmlns="http://schemas.microsoft.com/office/spreadsheetml/2009/9/main" objectType="CheckBox" fmlaLink="J6" lockText="1" noThreeD="1"/>
</file>

<file path=xl/ctrlProps/ctrlProp241.xml><?xml version="1.0" encoding="utf-8"?>
<formControlPr xmlns="http://schemas.microsoft.com/office/spreadsheetml/2009/9/main" objectType="CheckBox" fmlaLink="J6" lockText="1" noThreeD="1"/>
</file>

<file path=xl/ctrlProps/ctrlProp242.xml><?xml version="1.0" encoding="utf-8"?>
<formControlPr xmlns="http://schemas.microsoft.com/office/spreadsheetml/2009/9/main" objectType="CheckBox" fmlaLink="J7" lockText="1" noThreeD="1"/>
</file>

<file path=xl/ctrlProps/ctrlProp243.xml><?xml version="1.0" encoding="utf-8"?>
<formControlPr xmlns="http://schemas.microsoft.com/office/spreadsheetml/2009/9/main" objectType="CheckBox" fmlaLink="J32" lockText="1" noThreeD="1"/>
</file>

<file path=xl/ctrlProps/ctrlProp244.xml><?xml version="1.0" encoding="utf-8"?>
<formControlPr xmlns="http://schemas.microsoft.com/office/spreadsheetml/2009/9/main" objectType="CheckBox" fmlaLink="J14" lockText="1" noThreeD="1"/>
</file>

<file path=xl/ctrlProps/ctrlProp245.xml><?xml version="1.0" encoding="utf-8"?>
<formControlPr xmlns="http://schemas.microsoft.com/office/spreadsheetml/2009/9/main" objectType="CheckBox" fmlaLink="J6" lockText="1" noThreeD="1"/>
</file>

<file path=xl/ctrlProps/ctrlProp246.xml><?xml version="1.0" encoding="utf-8"?>
<formControlPr xmlns="http://schemas.microsoft.com/office/spreadsheetml/2009/9/main" objectType="CheckBox" fmlaLink="J6" lockText="1" noThreeD="1"/>
</file>

<file path=xl/ctrlProps/ctrlProp247.xml><?xml version="1.0" encoding="utf-8"?>
<formControlPr xmlns="http://schemas.microsoft.com/office/spreadsheetml/2009/9/main" objectType="CheckBox" fmlaLink="J6" lockText="1" noThreeD="1"/>
</file>

<file path=xl/ctrlProps/ctrlProp248.xml><?xml version="1.0" encoding="utf-8"?>
<formControlPr xmlns="http://schemas.microsoft.com/office/spreadsheetml/2009/9/main" objectType="CheckBox" fmlaLink="J6" lockText="1" noThreeD="1"/>
</file>

<file path=xl/ctrlProps/ctrlProp249.xml><?xml version="1.0" encoding="utf-8"?>
<formControlPr xmlns="http://schemas.microsoft.com/office/spreadsheetml/2009/9/main" objectType="CheckBox" fmlaLink="J6" lockText="1" noThreeD="1"/>
</file>

<file path=xl/ctrlProps/ctrlProp25.xml><?xml version="1.0" encoding="utf-8"?>
<formControlPr xmlns="http://schemas.microsoft.com/office/spreadsheetml/2009/9/main" objectType="CheckBox" fmlaLink="L6" lockText="1" noThreeD="1"/>
</file>

<file path=xl/ctrlProps/ctrlProp250.xml><?xml version="1.0" encoding="utf-8"?>
<formControlPr xmlns="http://schemas.microsoft.com/office/spreadsheetml/2009/9/main" objectType="CheckBox" fmlaLink="J6" lockText="1" noThreeD="1"/>
</file>

<file path=xl/ctrlProps/ctrlProp251.xml><?xml version="1.0" encoding="utf-8"?>
<formControlPr xmlns="http://schemas.microsoft.com/office/spreadsheetml/2009/9/main" objectType="CheckBox" fmlaLink="J6" lockText="1" noThreeD="1"/>
</file>

<file path=xl/ctrlProps/ctrlProp252.xml><?xml version="1.0" encoding="utf-8"?>
<formControlPr xmlns="http://schemas.microsoft.com/office/spreadsheetml/2009/9/main" objectType="CheckBox" fmlaLink="J6" lockText="1" noThreeD="1"/>
</file>

<file path=xl/ctrlProps/ctrlProp253.xml><?xml version="1.0" encoding="utf-8"?>
<formControlPr xmlns="http://schemas.microsoft.com/office/spreadsheetml/2009/9/main" objectType="CheckBox" fmlaLink="J6" lockText="1" noThreeD="1"/>
</file>

<file path=xl/ctrlProps/ctrlProp254.xml><?xml version="1.0" encoding="utf-8"?>
<formControlPr xmlns="http://schemas.microsoft.com/office/spreadsheetml/2009/9/main" objectType="CheckBox" fmlaLink="J6" lockText="1" noThreeD="1"/>
</file>

<file path=xl/ctrlProps/ctrlProp255.xml><?xml version="1.0" encoding="utf-8"?>
<formControlPr xmlns="http://schemas.microsoft.com/office/spreadsheetml/2009/9/main" objectType="CheckBox" fmlaLink="J6" lockText="1" noThreeD="1"/>
</file>

<file path=xl/ctrlProps/ctrlProp256.xml><?xml version="1.0" encoding="utf-8"?>
<formControlPr xmlns="http://schemas.microsoft.com/office/spreadsheetml/2009/9/main" objectType="CheckBox" fmlaLink="J6" lockText="1" noThreeD="1"/>
</file>

<file path=xl/ctrlProps/ctrlProp257.xml><?xml version="1.0" encoding="utf-8"?>
<formControlPr xmlns="http://schemas.microsoft.com/office/spreadsheetml/2009/9/main" objectType="CheckBox" fmlaLink="J6" lockText="1" noThreeD="1"/>
</file>

<file path=xl/ctrlProps/ctrlProp258.xml><?xml version="1.0" encoding="utf-8"?>
<formControlPr xmlns="http://schemas.microsoft.com/office/spreadsheetml/2009/9/main" objectType="CheckBox" fmlaLink="J7" lockText="1" noThreeD="1"/>
</file>

<file path=xl/ctrlProps/ctrlProp259.xml><?xml version="1.0" encoding="utf-8"?>
<formControlPr xmlns="http://schemas.microsoft.com/office/spreadsheetml/2009/9/main" objectType="CheckBox" fmlaLink="J8" lockText="1" noThreeD="1"/>
</file>

<file path=xl/ctrlProps/ctrlProp26.xml><?xml version="1.0" encoding="utf-8"?>
<formControlPr xmlns="http://schemas.microsoft.com/office/spreadsheetml/2009/9/main" objectType="CheckBox" fmlaLink="J6" lockText="1" noThreeD="1"/>
</file>

<file path=xl/ctrlProps/ctrlProp260.xml><?xml version="1.0" encoding="utf-8"?>
<formControlPr xmlns="http://schemas.microsoft.com/office/spreadsheetml/2009/9/main" objectType="CheckBox" fmlaLink="J6" lockText="1" noThreeD="1"/>
</file>

<file path=xl/ctrlProps/ctrlProp261.xml><?xml version="1.0" encoding="utf-8"?>
<formControlPr xmlns="http://schemas.microsoft.com/office/spreadsheetml/2009/9/main" objectType="CheckBox" fmlaLink="J9" lockText="1" noThreeD="1"/>
</file>

<file path=xl/ctrlProps/ctrlProp262.xml><?xml version="1.0" encoding="utf-8"?>
<formControlPr xmlns="http://schemas.microsoft.com/office/spreadsheetml/2009/9/main" objectType="CheckBox" fmlaLink="J10" lockText="1" noThreeD="1"/>
</file>

<file path=xl/ctrlProps/ctrlProp263.xml><?xml version="1.0" encoding="utf-8"?>
<formControlPr xmlns="http://schemas.microsoft.com/office/spreadsheetml/2009/9/main" objectType="CheckBox" fmlaLink="J6" lockText="1" noThreeD="1"/>
</file>

<file path=xl/ctrlProps/ctrlProp264.xml><?xml version="1.0" encoding="utf-8"?>
<formControlPr xmlns="http://schemas.microsoft.com/office/spreadsheetml/2009/9/main" objectType="CheckBox" fmlaLink="J11" lockText="1" noThreeD="1"/>
</file>

<file path=xl/ctrlProps/ctrlProp265.xml><?xml version="1.0" encoding="utf-8"?>
<formControlPr xmlns="http://schemas.microsoft.com/office/spreadsheetml/2009/9/main" objectType="CheckBox" fmlaLink="J6" lockText="1" noThreeD="1"/>
</file>

<file path=xl/ctrlProps/ctrlProp266.xml><?xml version="1.0" encoding="utf-8"?>
<formControlPr xmlns="http://schemas.microsoft.com/office/spreadsheetml/2009/9/main" objectType="CheckBox" fmlaLink="J12" lockText="1" noThreeD="1"/>
</file>

<file path=xl/ctrlProps/ctrlProp267.xml><?xml version="1.0" encoding="utf-8"?>
<formControlPr xmlns="http://schemas.microsoft.com/office/spreadsheetml/2009/9/main" objectType="CheckBox" fmlaLink="J6" lockText="1" noThreeD="1"/>
</file>

<file path=xl/ctrlProps/ctrlProp268.xml><?xml version="1.0" encoding="utf-8"?>
<formControlPr xmlns="http://schemas.microsoft.com/office/spreadsheetml/2009/9/main" objectType="CheckBox" fmlaLink="J13" lockText="1" noThreeD="1"/>
</file>

<file path=xl/ctrlProps/ctrlProp269.xml><?xml version="1.0" encoding="utf-8"?>
<formControlPr xmlns="http://schemas.microsoft.com/office/spreadsheetml/2009/9/main" objectType="CheckBox" fmlaLink="J6" lockText="1" noThreeD="1"/>
</file>

<file path=xl/ctrlProps/ctrlProp27.xml><?xml version="1.0" encoding="utf-8"?>
<formControlPr xmlns="http://schemas.microsoft.com/office/spreadsheetml/2009/9/main" objectType="CheckBox" fmlaLink="L6" lockText="1" noThreeD="1"/>
</file>

<file path=xl/ctrlProps/ctrlProp270.xml><?xml version="1.0" encoding="utf-8"?>
<formControlPr xmlns="http://schemas.microsoft.com/office/spreadsheetml/2009/9/main" objectType="CheckBox" fmlaLink="J6" lockText="1" noThreeD="1"/>
</file>

<file path=xl/ctrlProps/ctrlProp271.xml><?xml version="1.0" encoding="utf-8"?>
<formControlPr xmlns="http://schemas.microsoft.com/office/spreadsheetml/2009/9/main" objectType="CheckBox" fmlaLink="J6" lockText="1" noThreeD="1"/>
</file>

<file path=xl/ctrlProps/ctrlProp272.xml><?xml version="1.0" encoding="utf-8"?>
<formControlPr xmlns="http://schemas.microsoft.com/office/spreadsheetml/2009/9/main" objectType="CheckBox" fmlaLink="J6" lockText="1" noThreeD="1"/>
</file>

<file path=xl/ctrlProps/ctrlProp273.xml><?xml version="1.0" encoding="utf-8"?>
<formControlPr xmlns="http://schemas.microsoft.com/office/spreadsheetml/2009/9/main" objectType="CheckBox" fmlaLink="J6" lockText="1" noThreeD="1"/>
</file>

<file path=xl/ctrlProps/ctrlProp274.xml><?xml version="1.0" encoding="utf-8"?>
<formControlPr xmlns="http://schemas.microsoft.com/office/spreadsheetml/2009/9/main" objectType="CheckBox" fmlaLink="J6" lockText="1" noThreeD="1"/>
</file>

<file path=xl/ctrlProps/ctrlProp275.xml><?xml version="1.0" encoding="utf-8"?>
<formControlPr xmlns="http://schemas.microsoft.com/office/spreadsheetml/2009/9/main" objectType="CheckBox" fmlaLink="J6" lockText="1" noThreeD="1"/>
</file>

<file path=xl/ctrlProps/ctrlProp276.xml><?xml version="1.0" encoding="utf-8"?>
<formControlPr xmlns="http://schemas.microsoft.com/office/spreadsheetml/2009/9/main" objectType="CheckBox" fmlaLink="J6" lockText="1" noThreeD="1"/>
</file>

<file path=xl/ctrlProps/ctrlProp277.xml><?xml version="1.0" encoding="utf-8"?>
<formControlPr xmlns="http://schemas.microsoft.com/office/spreadsheetml/2009/9/main" objectType="CheckBox" fmlaLink="J6" lockText="1" noThreeD="1"/>
</file>

<file path=xl/ctrlProps/ctrlProp278.xml><?xml version="1.0" encoding="utf-8"?>
<formControlPr xmlns="http://schemas.microsoft.com/office/spreadsheetml/2009/9/main" objectType="CheckBox" fmlaLink="J6" lockText="1" noThreeD="1"/>
</file>

<file path=xl/ctrlProps/ctrlProp279.xml><?xml version="1.0" encoding="utf-8"?>
<formControlPr xmlns="http://schemas.microsoft.com/office/spreadsheetml/2009/9/main" objectType="CheckBox" fmlaLink="J6" lockText="1" noThreeD="1"/>
</file>

<file path=xl/ctrlProps/ctrlProp28.xml><?xml version="1.0" encoding="utf-8"?>
<formControlPr xmlns="http://schemas.microsoft.com/office/spreadsheetml/2009/9/main" objectType="CheckBox" fmlaLink="J6" lockText="1" noThreeD="1"/>
</file>

<file path=xl/ctrlProps/ctrlProp280.xml><?xml version="1.0" encoding="utf-8"?>
<formControlPr xmlns="http://schemas.microsoft.com/office/spreadsheetml/2009/9/main" objectType="CheckBox" fmlaLink="J6" lockText="1" noThreeD="1"/>
</file>

<file path=xl/ctrlProps/ctrlProp281.xml><?xml version="1.0" encoding="utf-8"?>
<formControlPr xmlns="http://schemas.microsoft.com/office/spreadsheetml/2009/9/main" objectType="CheckBox" fmlaLink="J6" lockText="1" noThreeD="1"/>
</file>

<file path=xl/ctrlProps/ctrlProp282.xml><?xml version="1.0" encoding="utf-8"?>
<formControlPr xmlns="http://schemas.microsoft.com/office/spreadsheetml/2009/9/main" objectType="CheckBox" fmlaLink="J6" lockText="1" noThreeD="1"/>
</file>

<file path=xl/ctrlProps/ctrlProp283.xml><?xml version="1.0" encoding="utf-8"?>
<formControlPr xmlns="http://schemas.microsoft.com/office/spreadsheetml/2009/9/main" objectType="CheckBox" fmlaLink="J6" lockText="1" noThreeD="1"/>
</file>

<file path=xl/ctrlProps/ctrlProp284.xml><?xml version="1.0" encoding="utf-8"?>
<formControlPr xmlns="http://schemas.microsoft.com/office/spreadsheetml/2009/9/main" objectType="CheckBox" fmlaLink="J6" lockText="1" noThreeD="1"/>
</file>

<file path=xl/ctrlProps/ctrlProp285.xml><?xml version="1.0" encoding="utf-8"?>
<formControlPr xmlns="http://schemas.microsoft.com/office/spreadsheetml/2009/9/main" objectType="CheckBox" fmlaLink="J7" lockText="1" noThreeD="1"/>
</file>

<file path=xl/ctrlProps/ctrlProp286.xml><?xml version="1.0" encoding="utf-8"?>
<formControlPr xmlns="http://schemas.microsoft.com/office/spreadsheetml/2009/9/main" objectType="CheckBox" fmlaLink="J8" lockText="1" noThreeD="1"/>
</file>

<file path=xl/ctrlProps/ctrlProp287.xml><?xml version="1.0" encoding="utf-8"?>
<formControlPr xmlns="http://schemas.microsoft.com/office/spreadsheetml/2009/9/main" objectType="CheckBox" fmlaLink="J6" lockText="1" noThreeD="1"/>
</file>

<file path=xl/ctrlProps/ctrlProp288.xml><?xml version="1.0" encoding="utf-8"?>
<formControlPr xmlns="http://schemas.microsoft.com/office/spreadsheetml/2009/9/main" objectType="CheckBox" fmlaLink="J9" lockText="1" noThreeD="1"/>
</file>

<file path=xl/ctrlProps/ctrlProp289.xml><?xml version="1.0" encoding="utf-8"?>
<formControlPr xmlns="http://schemas.microsoft.com/office/spreadsheetml/2009/9/main" objectType="CheckBox" fmlaLink="J10" lockText="1" noThreeD="1"/>
</file>

<file path=xl/ctrlProps/ctrlProp29.xml><?xml version="1.0" encoding="utf-8"?>
<formControlPr xmlns="http://schemas.microsoft.com/office/spreadsheetml/2009/9/main" objectType="CheckBox" fmlaLink="K13" lockText="1" noThreeD="1"/>
</file>

<file path=xl/ctrlProps/ctrlProp290.xml><?xml version="1.0" encoding="utf-8"?>
<formControlPr xmlns="http://schemas.microsoft.com/office/spreadsheetml/2009/9/main" objectType="CheckBox" fmlaLink="J6" lockText="1" noThreeD="1"/>
</file>

<file path=xl/ctrlProps/ctrlProp291.xml><?xml version="1.0" encoding="utf-8"?>
<formControlPr xmlns="http://schemas.microsoft.com/office/spreadsheetml/2009/9/main" objectType="CheckBox" fmlaLink="J11" lockText="1" noThreeD="1"/>
</file>

<file path=xl/ctrlProps/ctrlProp292.xml><?xml version="1.0" encoding="utf-8"?>
<formControlPr xmlns="http://schemas.microsoft.com/office/spreadsheetml/2009/9/main" objectType="CheckBox" fmlaLink="J6" lockText="1" noThreeD="1"/>
</file>

<file path=xl/ctrlProps/ctrlProp293.xml><?xml version="1.0" encoding="utf-8"?>
<formControlPr xmlns="http://schemas.microsoft.com/office/spreadsheetml/2009/9/main" objectType="CheckBox" fmlaLink="J12" lockText="1" noThreeD="1"/>
</file>

<file path=xl/ctrlProps/ctrlProp294.xml><?xml version="1.0" encoding="utf-8"?>
<formControlPr xmlns="http://schemas.microsoft.com/office/spreadsheetml/2009/9/main" objectType="CheckBox" fmlaLink="J6" lockText="1" noThreeD="1"/>
</file>

<file path=xl/ctrlProps/ctrlProp295.xml><?xml version="1.0" encoding="utf-8"?>
<formControlPr xmlns="http://schemas.microsoft.com/office/spreadsheetml/2009/9/main" objectType="CheckBox" fmlaLink="J13" lockText="1" noThreeD="1"/>
</file>

<file path=xl/ctrlProps/ctrlProp296.xml><?xml version="1.0" encoding="utf-8"?>
<formControlPr xmlns="http://schemas.microsoft.com/office/spreadsheetml/2009/9/main" objectType="CheckBox" fmlaLink="J6" lockText="1" noThreeD="1"/>
</file>

<file path=xl/ctrlProps/ctrlProp297.xml><?xml version="1.0" encoding="utf-8"?>
<formControlPr xmlns="http://schemas.microsoft.com/office/spreadsheetml/2009/9/main" objectType="CheckBox" fmlaLink="J6" lockText="1" noThreeD="1"/>
</file>

<file path=xl/ctrlProps/ctrlProp298.xml><?xml version="1.0" encoding="utf-8"?>
<formControlPr xmlns="http://schemas.microsoft.com/office/spreadsheetml/2009/9/main" objectType="CheckBox" fmlaLink="J6" lockText="1" noThreeD="1"/>
</file>

<file path=xl/ctrlProps/ctrlProp299.xml><?xml version="1.0" encoding="utf-8"?>
<formControlPr xmlns="http://schemas.microsoft.com/office/spreadsheetml/2009/9/main" objectType="CheckBox" fmlaLink="J6" lockText="1" noThreeD="1"/>
</file>

<file path=xl/ctrlProps/ctrlProp3.xml><?xml version="1.0" encoding="utf-8"?>
<formControlPr xmlns="http://schemas.microsoft.com/office/spreadsheetml/2009/9/main" objectType="CheckBox" fmlaLink="J6" lockText="1" noThreeD="1"/>
</file>

<file path=xl/ctrlProps/ctrlProp30.xml><?xml version="1.0" encoding="utf-8"?>
<formControlPr xmlns="http://schemas.microsoft.com/office/spreadsheetml/2009/9/main" objectType="CheckBox" fmlaLink="L6" lockText="1" noThreeD="1"/>
</file>

<file path=xl/ctrlProps/ctrlProp300.xml><?xml version="1.0" encoding="utf-8"?>
<formControlPr xmlns="http://schemas.microsoft.com/office/spreadsheetml/2009/9/main" objectType="CheckBox" fmlaLink="J6" lockText="1" noThreeD="1"/>
</file>

<file path=xl/ctrlProps/ctrlProp301.xml><?xml version="1.0" encoding="utf-8"?>
<formControlPr xmlns="http://schemas.microsoft.com/office/spreadsheetml/2009/9/main" objectType="CheckBox" fmlaLink="J6" lockText="1" noThreeD="1"/>
</file>

<file path=xl/ctrlProps/ctrlProp302.xml><?xml version="1.0" encoding="utf-8"?>
<formControlPr xmlns="http://schemas.microsoft.com/office/spreadsheetml/2009/9/main" objectType="CheckBox" fmlaLink="J6" lockText="1" noThreeD="1"/>
</file>

<file path=xl/ctrlProps/ctrlProp303.xml><?xml version="1.0" encoding="utf-8"?>
<formControlPr xmlns="http://schemas.microsoft.com/office/spreadsheetml/2009/9/main" objectType="CheckBox" fmlaLink="J6" lockText="1" noThreeD="1"/>
</file>

<file path=xl/ctrlProps/ctrlProp304.xml><?xml version="1.0" encoding="utf-8"?>
<formControlPr xmlns="http://schemas.microsoft.com/office/spreadsheetml/2009/9/main" objectType="CheckBox" fmlaLink="J6" lockText="1" noThreeD="1"/>
</file>

<file path=xl/ctrlProps/ctrlProp305.xml><?xml version="1.0" encoding="utf-8"?>
<formControlPr xmlns="http://schemas.microsoft.com/office/spreadsheetml/2009/9/main" objectType="CheckBox" fmlaLink="J6" lockText="1" noThreeD="1"/>
</file>

<file path=xl/ctrlProps/ctrlProp306.xml><?xml version="1.0" encoding="utf-8"?>
<formControlPr xmlns="http://schemas.microsoft.com/office/spreadsheetml/2009/9/main" objectType="CheckBox" fmlaLink="J6" lockText="1" noThreeD="1"/>
</file>

<file path=xl/ctrlProps/ctrlProp307.xml><?xml version="1.0" encoding="utf-8"?>
<formControlPr xmlns="http://schemas.microsoft.com/office/spreadsheetml/2009/9/main" objectType="CheckBox" fmlaLink="J6" lockText="1" noThreeD="1"/>
</file>

<file path=xl/ctrlProps/ctrlProp308.xml><?xml version="1.0" encoding="utf-8"?>
<formControlPr xmlns="http://schemas.microsoft.com/office/spreadsheetml/2009/9/main" objectType="CheckBox" fmlaLink="J6" lockText="1" noThreeD="1"/>
</file>

<file path=xl/ctrlProps/ctrlProp309.xml><?xml version="1.0" encoding="utf-8"?>
<formControlPr xmlns="http://schemas.microsoft.com/office/spreadsheetml/2009/9/main" objectType="CheckBox" fmlaLink="J6" lockText="1" noThreeD="1"/>
</file>

<file path=xl/ctrlProps/ctrlProp31.xml><?xml version="1.0" encoding="utf-8"?>
<formControlPr xmlns="http://schemas.microsoft.com/office/spreadsheetml/2009/9/main" objectType="CheckBox" fmlaLink="J6" lockText="1" noThreeD="1"/>
</file>

<file path=xl/ctrlProps/ctrlProp310.xml><?xml version="1.0" encoding="utf-8"?>
<formControlPr xmlns="http://schemas.microsoft.com/office/spreadsheetml/2009/9/main" objectType="CheckBox" fmlaLink="J6" lockText="1" noThreeD="1"/>
</file>

<file path=xl/ctrlProps/ctrlProp311.xml><?xml version="1.0" encoding="utf-8"?>
<formControlPr xmlns="http://schemas.microsoft.com/office/spreadsheetml/2009/9/main" objectType="CheckBox" fmlaLink="J6" lockText="1" noThreeD="1"/>
</file>

<file path=xl/ctrlProps/ctrlProp312.xml><?xml version="1.0" encoding="utf-8"?>
<formControlPr xmlns="http://schemas.microsoft.com/office/spreadsheetml/2009/9/main" objectType="CheckBox" fmlaLink="J6" lockText="1" noThreeD="1"/>
</file>

<file path=xl/ctrlProps/ctrlProp313.xml><?xml version="1.0" encoding="utf-8"?>
<formControlPr xmlns="http://schemas.microsoft.com/office/spreadsheetml/2009/9/main" objectType="CheckBox" fmlaLink="J6" lockText="1" noThreeD="1"/>
</file>

<file path=xl/ctrlProps/ctrlProp314.xml><?xml version="1.0" encoding="utf-8"?>
<formControlPr xmlns="http://schemas.microsoft.com/office/spreadsheetml/2009/9/main" objectType="CheckBox" fmlaLink="J6" lockText="1" noThreeD="1"/>
</file>

<file path=xl/ctrlProps/ctrlProp315.xml><?xml version="1.0" encoding="utf-8"?>
<formControlPr xmlns="http://schemas.microsoft.com/office/spreadsheetml/2009/9/main" objectType="CheckBox" fmlaLink="J7" lockText="1" noThreeD="1"/>
</file>

<file path=xl/ctrlProps/ctrlProp316.xml><?xml version="1.0" encoding="utf-8"?>
<formControlPr xmlns="http://schemas.microsoft.com/office/spreadsheetml/2009/9/main" objectType="CheckBox" fmlaLink="J8" lockText="1" noThreeD="1"/>
</file>

<file path=xl/ctrlProps/ctrlProp317.xml><?xml version="1.0" encoding="utf-8"?>
<formControlPr xmlns="http://schemas.microsoft.com/office/spreadsheetml/2009/9/main" objectType="CheckBox" fmlaLink="J6" lockText="1" noThreeD="1"/>
</file>

<file path=xl/ctrlProps/ctrlProp318.xml><?xml version="1.0" encoding="utf-8"?>
<formControlPr xmlns="http://schemas.microsoft.com/office/spreadsheetml/2009/9/main" objectType="CheckBox" fmlaLink="J9" lockText="1" noThreeD="1"/>
</file>

<file path=xl/ctrlProps/ctrlProp319.xml><?xml version="1.0" encoding="utf-8"?>
<formControlPr xmlns="http://schemas.microsoft.com/office/spreadsheetml/2009/9/main" objectType="CheckBox" fmlaLink="J10" lockText="1" noThreeD="1"/>
</file>

<file path=xl/ctrlProps/ctrlProp32.xml><?xml version="1.0" encoding="utf-8"?>
<formControlPr xmlns="http://schemas.microsoft.com/office/spreadsheetml/2009/9/main" objectType="CheckBox" fmlaLink="L6" lockText="1" noThreeD="1"/>
</file>

<file path=xl/ctrlProps/ctrlProp320.xml><?xml version="1.0" encoding="utf-8"?>
<formControlPr xmlns="http://schemas.microsoft.com/office/spreadsheetml/2009/9/main" objectType="CheckBox" fmlaLink="J6" lockText="1" noThreeD="1"/>
</file>

<file path=xl/ctrlProps/ctrlProp321.xml><?xml version="1.0" encoding="utf-8"?>
<formControlPr xmlns="http://schemas.microsoft.com/office/spreadsheetml/2009/9/main" objectType="CheckBox" fmlaLink="J11" lockText="1" noThreeD="1"/>
</file>

<file path=xl/ctrlProps/ctrlProp322.xml><?xml version="1.0" encoding="utf-8"?>
<formControlPr xmlns="http://schemas.microsoft.com/office/spreadsheetml/2009/9/main" objectType="CheckBox" fmlaLink="J6" lockText="1" noThreeD="1"/>
</file>

<file path=xl/ctrlProps/ctrlProp323.xml><?xml version="1.0" encoding="utf-8"?>
<formControlPr xmlns="http://schemas.microsoft.com/office/spreadsheetml/2009/9/main" objectType="CheckBox" fmlaLink="J12" lockText="1" noThreeD="1"/>
</file>

<file path=xl/ctrlProps/ctrlProp324.xml><?xml version="1.0" encoding="utf-8"?>
<formControlPr xmlns="http://schemas.microsoft.com/office/spreadsheetml/2009/9/main" objectType="CheckBox" fmlaLink="J6" lockText="1" noThreeD="1"/>
</file>

<file path=xl/ctrlProps/ctrlProp325.xml><?xml version="1.0" encoding="utf-8"?>
<formControlPr xmlns="http://schemas.microsoft.com/office/spreadsheetml/2009/9/main" objectType="CheckBox" fmlaLink="J13" lockText="1" noThreeD="1"/>
</file>

<file path=xl/ctrlProps/ctrlProp326.xml><?xml version="1.0" encoding="utf-8"?>
<formControlPr xmlns="http://schemas.microsoft.com/office/spreadsheetml/2009/9/main" objectType="CheckBox" fmlaLink="J6" lockText="1" noThreeD="1"/>
</file>

<file path=xl/ctrlProps/ctrlProp327.xml><?xml version="1.0" encoding="utf-8"?>
<formControlPr xmlns="http://schemas.microsoft.com/office/spreadsheetml/2009/9/main" objectType="CheckBox" fmlaLink="J6" lockText="1" noThreeD="1"/>
</file>

<file path=xl/ctrlProps/ctrlProp328.xml><?xml version="1.0" encoding="utf-8"?>
<formControlPr xmlns="http://schemas.microsoft.com/office/spreadsheetml/2009/9/main" objectType="CheckBox" fmlaLink="J7" lockText="1" noThreeD="1"/>
</file>

<file path=xl/ctrlProps/ctrlProp329.xml><?xml version="1.0" encoding="utf-8"?>
<formControlPr xmlns="http://schemas.microsoft.com/office/spreadsheetml/2009/9/main" objectType="CheckBox" fmlaLink="J14" lockText="1" noThreeD="1"/>
</file>

<file path=xl/ctrlProps/ctrlProp33.xml><?xml version="1.0" encoding="utf-8"?>
<formControlPr xmlns="http://schemas.microsoft.com/office/spreadsheetml/2009/9/main" objectType="CheckBox" fmlaLink="J6" lockText="1" noThreeD="1"/>
</file>

<file path=xl/ctrlProps/ctrlProp330.xml><?xml version="1.0" encoding="utf-8"?>
<formControlPr xmlns="http://schemas.microsoft.com/office/spreadsheetml/2009/9/main" objectType="CheckBox" fmlaLink="J7" lockText="1" noThreeD="1"/>
</file>

<file path=xl/ctrlProps/ctrlProp331.xml><?xml version="1.0" encoding="utf-8"?>
<formControlPr xmlns="http://schemas.microsoft.com/office/spreadsheetml/2009/9/main" objectType="CheckBox" fmlaLink="J6" lockText="1" noThreeD="1"/>
</file>

<file path=xl/ctrlProps/ctrlProp332.xml><?xml version="1.0" encoding="utf-8"?>
<formControlPr xmlns="http://schemas.microsoft.com/office/spreadsheetml/2009/9/main" objectType="CheckBox" fmlaLink="J6" lockText="1" noThreeD="1"/>
</file>

<file path=xl/ctrlProps/ctrlProp333.xml><?xml version="1.0" encoding="utf-8"?>
<formControlPr xmlns="http://schemas.microsoft.com/office/spreadsheetml/2009/9/main" objectType="CheckBox" fmlaLink="J6" lockText="1" noThreeD="1"/>
</file>

<file path=xl/ctrlProps/ctrlProp334.xml><?xml version="1.0" encoding="utf-8"?>
<formControlPr xmlns="http://schemas.microsoft.com/office/spreadsheetml/2009/9/main" objectType="CheckBox" fmlaLink="J6" lockText="1" noThreeD="1"/>
</file>

<file path=xl/ctrlProps/ctrlProp335.xml><?xml version="1.0" encoding="utf-8"?>
<formControlPr xmlns="http://schemas.microsoft.com/office/spreadsheetml/2009/9/main" objectType="CheckBox" fmlaLink="J6" lockText="1" noThreeD="1"/>
</file>

<file path=xl/ctrlProps/ctrlProp336.xml><?xml version="1.0" encoding="utf-8"?>
<formControlPr xmlns="http://schemas.microsoft.com/office/spreadsheetml/2009/9/main" objectType="CheckBox" fmlaLink="J6" lockText="1" noThreeD="1"/>
</file>

<file path=xl/ctrlProps/ctrlProp337.xml><?xml version="1.0" encoding="utf-8"?>
<formControlPr xmlns="http://schemas.microsoft.com/office/spreadsheetml/2009/9/main" objectType="CheckBox" fmlaLink="J6" lockText="1" noThreeD="1"/>
</file>

<file path=xl/ctrlProps/ctrlProp338.xml><?xml version="1.0" encoding="utf-8"?>
<formControlPr xmlns="http://schemas.microsoft.com/office/spreadsheetml/2009/9/main" objectType="CheckBox" fmlaLink="J6" lockText="1" noThreeD="1"/>
</file>

<file path=xl/ctrlProps/ctrlProp339.xml><?xml version="1.0" encoding="utf-8"?>
<formControlPr xmlns="http://schemas.microsoft.com/office/spreadsheetml/2009/9/main" objectType="CheckBox" fmlaLink="J6" lockText="1" noThreeD="1"/>
</file>

<file path=xl/ctrlProps/ctrlProp34.xml><?xml version="1.0" encoding="utf-8"?>
<formControlPr xmlns="http://schemas.microsoft.com/office/spreadsheetml/2009/9/main" objectType="CheckBox" fmlaLink="K14" lockText="1" noThreeD="1"/>
</file>

<file path=xl/ctrlProps/ctrlProp340.xml><?xml version="1.0" encoding="utf-8"?>
<formControlPr xmlns="http://schemas.microsoft.com/office/spreadsheetml/2009/9/main" objectType="CheckBox" fmlaLink="J6" lockText="1" noThreeD="1"/>
</file>

<file path=xl/ctrlProps/ctrlProp341.xml><?xml version="1.0" encoding="utf-8"?>
<formControlPr xmlns="http://schemas.microsoft.com/office/spreadsheetml/2009/9/main" objectType="CheckBox" fmlaLink="J6" lockText="1" noThreeD="1"/>
</file>

<file path=xl/ctrlProps/ctrlProp342.xml><?xml version="1.0" encoding="utf-8"?>
<formControlPr xmlns="http://schemas.microsoft.com/office/spreadsheetml/2009/9/main" objectType="CheckBox" fmlaLink="J6" lockText="1" noThreeD="1"/>
</file>

<file path=xl/ctrlProps/ctrlProp343.xml><?xml version="1.0" encoding="utf-8"?>
<formControlPr xmlns="http://schemas.microsoft.com/office/spreadsheetml/2009/9/main" objectType="CheckBox" fmlaLink="J6" lockText="1" noThreeD="1"/>
</file>

<file path=xl/ctrlProps/ctrlProp344.xml><?xml version="1.0" encoding="utf-8"?>
<formControlPr xmlns="http://schemas.microsoft.com/office/spreadsheetml/2009/9/main" objectType="CheckBox" fmlaLink="J6" lockText="1" noThreeD="1"/>
</file>

<file path=xl/ctrlProps/ctrlProp345.xml><?xml version="1.0" encoding="utf-8"?>
<formControlPr xmlns="http://schemas.microsoft.com/office/spreadsheetml/2009/9/main" objectType="CheckBox" fmlaLink="J6" lockText="1" noThreeD="1"/>
</file>

<file path=xl/ctrlProps/ctrlProp346.xml><?xml version="1.0" encoding="utf-8"?>
<formControlPr xmlns="http://schemas.microsoft.com/office/spreadsheetml/2009/9/main" objectType="CheckBox" fmlaLink="J6" lockText="1" noThreeD="1"/>
</file>

<file path=xl/ctrlProps/ctrlProp347.xml><?xml version="1.0" encoding="utf-8"?>
<formControlPr xmlns="http://schemas.microsoft.com/office/spreadsheetml/2009/9/main" objectType="CheckBox" fmlaLink="J7" lockText="1" noThreeD="1"/>
</file>

<file path=xl/ctrlProps/ctrlProp348.xml><?xml version="1.0" encoding="utf-8"?>
<formControlPr xmlns="http://schemas.microsoft.com/office/spreadsheetml/2009/9/main" objectType="CheckBox" fmlaLink="J8" lockText="1" noThreeD="1"/>
</file>

<file path=xl/ctrlProps/ctrlProp349.xml><?xml version="1.0" encoding="utf-8"?>
<formControlPr xmlns="http://schemas.microsoft.com/office/spreadsheetml/2009/9/main" objectType="CheckBox" fmlaLink="J6" lockText="1" noThreeD="1"/>
</file>

<file path=xl/ctrlProps/ctrlProp35.xml><?xml version="1.0" encoding="utf-8"?>
<formControlPr xmlns="http://schemas.microsoft.com/office/spreadsheetml/2009/9/main" objectType="CheckBox" fmlaLink="L6" lockText="1" noThreeD="1"/>
</file>

<file path=xl/ctrlProps/ctrlProp350.xml><?xml version="1.0" encoding="utf-8"?>
<formControlPr xmlns="http://schemas.microsoft.com/office/spreadsheetml/2009/9/main" objectType="CheckBox" fmlaLink="J9" lockText="1" noThreeD="1"/>
</file>

<file path=xl/ctrlProps/ctrlProp351.xml><?xml version="1.0" encoding="utf-8"?>
<formControlPr xmlns="http://schemas.microsoft.com/office/spreadsheetml/2009/9/main" objectType="CheckBox" fmlaLink="J10" lockText="1" noThreeD="1"/>
</file>

<file path=xl/ctrlProps/ctrlProp352.xml><?xml version="1.0" encoding="utf-8"?>
<formControlPr xmlns="http://schemas.microsoft.com/office/spreadsheetml/2009/9/main" objectType="CheckBox" fmlaLink="J6" lockText="1" noThreeD="1"/>
</file>

<file path=xl/ctrlProps/ctrlProp353.xml><?xml version="1.0" encoding="utf-8"?>
<formControlPr xmlns="http://schemas.microsoft.com/office/spreadsheetml/2009/9/main" objectType="CheckBox" fmlaLink="J11" lockText="1" noThreeD="1"/>
</file>

<file path=xl/ctrlProps/ctrlProp354.xml><?xml version="1.0" encoding="utf-8"?>
<formControlPr xmlns="http://schemas.microsoft.com/office/spreadsheetml/2009/9/main" objectType="CheckBox" fmlaLink="J6" lockText="1" noThreeD="1"/>
</file>

<file path=xl/ctrlProps/ctrlProp355.xml><?xml version="1.0" encoding="utf-8"?>
<formControlPr xmlns="http://schemas.microsoft.com/office/spreadsheetml/2009/9/main" objectType="CheckBox" fmlaLink="J12" lockText="1" noThreeD="1"/>
</file>

<file path=xl/ctrlProps/ctrlProp356.xml><?xml version="1.0" encoding="utf-8"?>
<formControlPr xmlns="http://schemas.microsoft.com/office/spreadsheetml/2009/9/main" objectType="CheckBox" fmlaLink="J6" lockText="1" noThreeD="1"/>
</file>

<file path=xl/ctrlProps/ctrlProp357.xml><?xml version="1.0" encoding="utf-8"?>
<formControlPr xmlns="http://schemas.microsoft.com/office/spreadsheetml/2009/9/main" objectType="CheckBox" fmlaLink="J13" lockText="1" noThreeD="1"/>
</file>

<file path=xl/ctrlProps/ctrlProp358.xml><?xml version="1.0" encoding="utf-8"?>
<formControlPr xmlns="http://schemas.microsoft.com/office/spreadsheetml/2009/9/main" objectType="CheckBox" fmlaLink="J6" lockText="1" noThreeD="1"/>
</file>

<file path=xl/ctrlProps/ctrlProp359.xml><?xml version="1.0" encoding="utf-8"?>
<formControlPr xmlns="http://schemas.microsoft.com/office/spreadsheetml/2009/9/main" objectType="CheckBox" fmlaLink="J6" lockText="1" noThreeD="1"/>
</file>

<file path=xl/ctrlProps/ctrlProp36.xml><?xml version="1.0" encoding="utf-8"?>
<formControlPr xmlns="http://schemas.microsoft.com/office/spreadsheetml/2009/9/main" objectType="CheckBox" fmlaLink="J6" lockText="1" noThreeD="1"/>
</file>

<file path=xl/ctrlProps/ctrlProp360.xml><?xml version="1.0" encoding="utf-8"?>
<formControlPr xmlns="http://schemas.microsoft.com/office/spreadsheetml/2009/9/main" objectType="CheckBox" fmlaLink="J7" lockText="1" noThreeD="1"/>
</file>

<file path=xl/ctrlProps/ctrlProp361.xml><?xml version="1.0" encoding="utf-8"?>
<formControlPr xmlns="http://schemas.microsoft.com/office/spreadsheetml/2009/9/main" objectType="CheckBox" fmlaLink="J14" lockText="1" noThreeD="1"/>
</file>

<file path=xl/ctrlProps/ctrlProp362.xml><?xml version="1.0" encoding="utf-8"?>
<formControlPr xmlns="http://schemas.microsoft.com/office/spreadsheetml/2009/9/main" objectType="CheckBox" fmlaLink="J7" lockText="1" noThreeD="1"/>
</file>

<file path=xl/ctrlProps/ctrlProp363.xml><?xml version="1.0" encoding="utf-8"?>
<formControlPr xmlns="http://schemas.microsoft.com/office/spreadsheetml/2009/9/main" objectType="CheckBox" fmlaLink="J6" lockText="1" noThreeD="1"/>
</file>

<file path=xl/ctrlProps/ctrlProp364.xml><?xml version="1.0" encoding="utf-8"?>
<formControlPr xmlns="http://schemas.microsoft.com/office/spreadsheetml/2009/9/main" objectType="CheckBox" fmlaLink="J15" lockText="1" noThreeD="1"/>
</file>

<file path=xl/ctrlProps/ctrlProp365.xml><?xml version="1.0" encoding="utf-8"?>
<formControlPr xmlns="http://schemas.microsoft.com/office/spreadsheetml/2009/9/main" objectType="CheckBox" fmlaLink="J6" lockText="1" noThreeD="1"/>
</file>

<file path=xl/ctrlProps/ctrlProp366.xml><?xml version="1.0" encoding="utf-8"?>
<formControlPr xmlns="http://schemas.microsoft.com/office/spreadsheetml/2009/9/main" objectType="CheckBox" fmlaLink="J6" lockText="1" noThreeD="1"/>
</file>

<file path=xl/ctrlProps/ctrlProp367.xml><?xml version="1.0" encoding="utf-8"?>
<formControlPr xmlns="http://schemas.microsoft.com/office/spreadsheetml/2009/9/main" objectType="CheckBox" fmlaLink="J6" lockText="1" noThreeD="1"/>
</file>

<file path=xl/ctrlProps/ctrlProp368.xml><?xml version="1.0" encoding="utf-8"?>
<formControlPr xmlns="http://schemas.microsoft.com/office/spreadsheetml/2009/9/main" objectType="CheckBox" fmlaLink="J6" lockText="1" noThreeD="1"/>
</file>

<file path=xl/ctrlProps/ctrlProp369.xml><?xml version="1.0" encoding="utf-8"?>
<formControlPr xmlns="http://schemas.microsoft.com/office/spreadsheetml/2009/9/main" objectType="CheckBox" fmlaLink="J6" lockText="1" noThreeD="1"/>
</file>

<file path=xl/ctrlProps/ctrlProp37.xml><?xml version="1.0" encoding="utf-8"?>
<formControlPr xmlns="http://schemas.microsoft.com/office/spreadsheetml/2009/9/main" objectType="CheckBox" fmlaLink="L6" lockText="1" noThreeD="1"/>
</file>

<file path=xl/ctrlProps/ctrlProp370.xml><?xml version="1.0" encoding="utf-8"?>
<formControlPr xmlns="http://schemas.microsoft.com/office/spreadsheetml/2009/9/main" objectType="CheckBox" fmlaLink="J6" lockText="1" noThreeD="1"/>
</file>

<file path=xl/ctrlProps/ctrlProp371.xml><?xml version="1.0" encoding="utf-8"?>
<formControlPr xmlns="http://schemas.microsoft.com/office/spreadsheetml/2009/9/main" objectType="CheckBox" fmlaLink="J6" lockText="1" noThreeD="1"/>
</file>

<file path=xl/ctrlProps/ctrlProp372.xml><?xml version="1.0" encoding="utf-8"?>
<formControlPr xmlns="http://schemas.microsoft.com/office/spreadsheetml/2009/9/main" objectType="CheckBox" fmlaLink="J6" lockText="1" noThreeD="1"/>
</file>

<file path=xl/ctrlProps/ctrlProp373.xml><?xml version="1.0" encoding="utf-8"?>
<formControlPr xmlns="http://schemas.microsoft.com/office/spreadsheetml/2009/9/main" objectType="CheckBox" fmlaLink="J6" lockText="1" noThreeD="1"/>
</file>

<file path=xl/ctrlProps/ctrlProp374.xml><?xml version="1.0" encoding="utf-8"?>
<formControlPr xmlns="http://schemas.microsoft.com/office/spreadsheetml/2009/9/main" objectType="CheckBox" fmlaLink="J6" lockText="1" noThreeD="1"/>
</file>

<file path=xl/ctrlProps/ctrlProp375.xml><?xml version="1.0" encoding="utf-8"?>
<formControlPr xmlns="http://schemas.microsoft.com/office/spreadsheetml/2009/9/main" objectType="CheckBox" fmlaLink="J6" lockText="1" noThreeD="1"/>
</file>

<file path=xl/ctrlProps/ctrlProp376.xml><?xml version="1.0" encoding="utf-8"?>
<formControlPr xmlns="http://schemas.microsoft.com/office/spreadsheetml/2009/9/main" objectType="CheckBox" fmlaLink="J6" lockText="1" noThreeD="1"/>
</file>

<file path=xl/ctrlProps/ctrlProp377.xml><?xml version="1.0" encoding="utf-8"?>
<formControlPr xmlns="http://schemas.microsoft.com/office/spreadsheetml/2009/9/main" objectType="CheckBox" fmlaLink="J6" lockText="1" noThreeD="1"/>
</file>

<file path=xl/ctrlProps/ctrlProp378.xml><?xml version="1.0" encoding="utf-8"?>
<formControlPr xmlns="http://schemas.microsoft.com/office/spreadsheetml/2009/9/main" objectType="CheckBox" fmlaLink="J6" lockText="1" noThreeD="1"/>
</file>

<file path=xl/ctrlProps/ctrlProp379.xml><?xml version="1.0" encoding="utf-8"?>
<formControlPr xmlns="http://schemas.microsoft.com/office/spreadsheetml/2009/9/main" objectType="CheckBox" fmlaLink="J6" lockText="1" noThreeD="1"/>
</file>

<file path=xl/ctrlProps/ctrlProp38.xml><?xml version="1.0" encoding="utf-8"?>
<formControlPr xmlns="http://schemas.microsoft.com/office/spreadsheetml/2009/9/main" objectType="CheckBox" fmlaLink="J6" lockText="1" noThreeD="1"/>
</file>

<file path=xl/ctrlProps/ctrlProp380.xml><?xml version="1.0" encoding="utf-8"?>
<formControlPr xmlns="http://schemas.microsoft.com/office/spreadsheetml/2009/9/main" objectType="CheckBox" fmlaLink="J16" lockText="1" noThreeD="1"/>
</file>

<file path=xl/ctrlProps/ctrlProp381.xml><?xml version="1.0" encoding="utf-8"?>
<formControlPr xmlns="http://schemas.microsoft.com/office/spreadsheetml/2009/9/main" objectType="CheckBox" fmlaLink="J17" lockText="1" noThreeD="1"/>
</file>

<file path=xl/ctrlProps/ctrlProp382.xml><?xml version="1.0" encoding="utf-8"?>
<formControlPr xmlns="http://schemas.microsoft.com/office/spreadsheetml/2009/9/main" objectType="CheckBox" fmlaLink="J6" lockText="1" noThreeD="1"/>
</file>

<file path=xl/ctrlProps/ctrlProp383.xml><?xml version="1.0" encoding="utf-8"?>
<formControlPr xmlns="http://schemas.microsoft.com/office/spreadsheetml/2009/9/main" objectType="CheckBox" fmlaLink="J18" lockText="1" noThreeD="1"/>
</file>

<file path=xl/ctrlProps/ctrlProp384.xml><?xml version="1.0" encoding="utf-8"?>
<formControlPr xmlns="http://schemas.microsoft.com/office/spreadsheetml/2009/9/main" objectType="CheckBox" fmlaLink="J19" lockText="1" noThreeD="1"/>
</file>

<file path=xl/ctrlProps/ctrlProp385.xml><?xml version="1.0" encoding="utf-8"?>
<formControlPr xmlns="http://schemas.microsoft.com/office/spreadsheetml/2009/9/main" objectType="CheckBox" fmlaLink="J6" lockText="1" noThreeD="1"/>
</file>

<file path=xl/ctrlProps/ctrlProp386.xml><?xml version="1.0" encoding="utf-8"?>
<formControlPr xmlns="http://schemas.microsoft.com/office/spreadsheetml/2009/9/main" objectType="CheckBox" fmlaLink="J11" lockText="1" noThreeD="1"/>
</file>

<file path=xl/ctrlProps/ctrlProp387.xml><?xml version="1.0" encoding="utf-8"?>
<formControlPr xmlns="http://schemas.microsoft.com/office/spreadsheetml/2009/9/main" objectType="CheckBox" fmlaLink="J6" lockText="1" noThreeD="1"/>
</file>

<file path=xl/ctrlProps/ctrlProp388.xml><?xml version="1.0" encoding="utf-8"?>
<formControlPr xmlns="http://schemas.microsoft.com/office/spreadsheetml/2009/9/main" objectType="CheckBox" fmlaLink="J12" lockText="1" noThreeD="1"/>
</file>

<file path=xl/ctrlProps/ctrlProp389.xml><?xml version="1.0" encoding="utf-8"?>
<formControlPr xmlns="http://schemas.microsoft.com/office/spreadsheetml/2009/9/main" objectType="CheckBox" fmlaLink="J6" lockText="1" noThreeD="1"/>
</file>

<file path=xl/ctrlProps/ctrlProp39.xml><?xml version="1.0" encoding="utf-8"?>
<formControlPr xmlns="http://schemas.microsoft.com/office/spreadsheetml/2009/9/main" objectType="CheckBox" fmlaLink="K15" lockText="1" noThreeD="1"/>
</file>

<file path=xl/ctrlProps/ctrlProp390.xml><?xml version="1.0" encoding="utf-8"?>
<formControlPr xmlns="http://schemas.microsoft.com/office/spreadsheetml/2009/9/main" objectType="CheckBox" fmlaLink="J13" lockText="1" noThreeD="1"/>
</file>

<file path=xl/ctrlProps/ctrlProp391.xml><?xml version="1.0" encoding="utf-8"?>
<formControlPr xmlns="http://schemas.microsoft.com/office/spreadsheetml/2009/9/main" objectType="CheckBox" fmlaLink="J6" lockText="1" noThreeD="1"/>
</file>

<file path=xl/ctrlProps/ctrlProp392.xml><?xml version="1.0" encoding="utf-8"?>
<formControlPr xmlns="http://schemas.microsoft.com/office/spreadsheetml/2009/9/main" objectType="CheckBox" fmlaLink="J6" lockText="1" noThreeD="1"/>
</file>

<file path=xl/ctrlProps/ctrlProp393.xml><?xml version="1.0" encoding="utf-8"?>
<formControlPr xmlns="http://schemas.microsoft.com/office/spreadsheetml/2009/9/main" objectType="CheckBox" fmlaLink="J7" lockText="1" noThreeD="1"/>
</file>

<file path=xl/ctrlProps/ctrlProp394.xml><?xml version="1.0" encoding="utf-8"?>
<formControlPr xmlns="http://schemas.microsoft.com/office/spreadsheetml/2009/9/main" objectType="CheckBox" fmlaLink="J14" lockText="1" noThreeD="1"/>
</file>

<file path=xl/ctrlProps/ctrlProp395.xml><?xml version="1.0" encoding="utf-8"?>
<formControlPr xmlns="http://schemas.microsoft.com/office/spreadsheetml/2009/9/main" objectType="CheckBox" fmlaLink="J7" lockText="1" noThreeD="1"/>
</file>

<file path=xl/ctrlProps/ctrlProp396.xml><?xml version="1.0" encoding="utf-8"?>
<formControlPr xmlns="http://schemas.microsoft.com/office/spreadsheetml/2009/9/main" objectType="CheckBox" fmlaLink="J6" lockText="1" noThreeD="1"/>
</file>

<file path=xl/ctrlProps/ctrlProp397.xml><?xml version="1.0" encoding="utf-8"?>
<formControlPr xmlns="http://schemas.microsoft.com/office/spreadsheetml/2009/9/main" objectType="CheckBox" fmlaLink="J6" lockText="1" noThreeD="1"/>
</file>

<file path=xl/ctrlProps/ctrlProp398.xml><?xml version="1.0" encoding="utf-8"?>
<formControlPr xmlns="http://schemas.microsoft.com/office/spreadsheetml/2009/9/main" objectType="CheckBox" fmlaLink="J6" lockText="1" noThreeD="1"/>
</file>

<file path=xl/ctrlProps/ctrlProp399.xml><?xml version="1.0" encoding="utf-8"?>
<formControlPr xmlns="http://schemas.microsoft.com/office/spreadsheetml/2009/9/main" objectType="CheckBox" fmlaLink="J6" lockText="1" noThreeD="1"/>
</file>

<file path=xl/ctrlProps/ctrlProp4.xml><?xml version="1.0" encoding="utf-8"?>
<formControlPr xmlns="http://schemas.microsoft.com/office/spreadsheetml/2009/9/main" objectType="CheckBox" fmlaLink="K8" lockText="1" noThreeD="1"/>
</file>

<file path=xl/ctrlProps/ctrlProp40.xml><?xml version="1.0" encoding="utf-8"?>
<formControlPr xmlns="http://schemas.microsoft.com/office/spreadsheetml/2009/9/main" objectType="CheckBox" fmlaLink="L6" lockText="1" noThreeD="1"/>
</file>

<file path=xl/ctrlProps/ctrlProp400.xml><?xml version="1.0" encoding="utf-8"?>
<formControlPr xmlns="http://schemas.microsoft.com/office/spreadsheetml/2009/9/main" objectType="CheckBox" fmlaLink="J6" lockText="1" noThreeD="1"/>
</file>

<file path=xl/ctrlProps/ctrlProp401.xml><?xml version="1.0" encoding="utf-8"?>
<formControlPr xmlns="http://schemas.microsoft.com/office/spreadsheetml/2009/9/main" objectType="CheckBox" fmlaLink="J6" lockText="1" noThreeD="1"/>
</file>

<file path=xl/ctrlProps/ctrlProp402.xml><?xml version="1.0" encoding="utf-8"?>
<formControlPr xmlns="http://schemas.microsoft.com/office/spreadsheetml/2009/9/main" objectType="CheckBox" fmlaLink="J6" lockText="1" noThreeD="1"/>
</file>

<file path=xl/ctrlProps/ctrlProp403.xml><?xml version="1.0" encoding="utf-8"?>
<formControlPr xmlns="http://schemas.microsoft.com/office/spreadsheetml/2009/9/main" objectType="CheckBox" fmlaLink="J6" lockText="1" noThreeD="1"/>
</file>

<file path=xl/ctrlProps/ctrlProp404.xml><?xml version="1.0" encoding="utf-8"?>
<formControlPr xmlns="http://schemas.microsoft.com/office/spreadsheetml/2009/9/main" objectType="CheckBox" fmlaLink="J6" lockText="1" noThreeD="1"/>
</file>

<file path=xl/ctrlProps/ctrlProp405.xml><?xml version="1.0" encoding="utf-8"?>
<formControlPr xmlns="http://schemas.microsoft.com/office/spreadsheetml/2009/9/main" objectType="CheckBox" fmlaLink="J6" lockText="1" noThreeD="1"/>
</file>

<file path=xl/ctrlProps/ctrlProp406.xml><?xml version="1.0" encoding="utf-8"?>
<formControlPr xmlns="http://schemas.microsoft.com/office/spreadsheetml/2009/9/main" objectType="CheckBox" fmlaLink="J6" lockText="1" noThreeD="1"/>
</file>

<file path=xl/ctrlProps/ctrlProp407.xml><?xml version="1.0" encoding="utf-8"?>
<formControlPr xmlns="http://schemas.microsoft.com/office/spreadsheetml/2009/9/main" objectType="CheckBox" fmlaLink="J6" lockText="1" noThreeD="1"/>
</file>

<file path=xl/ctrlProps/ctrlProp408.xml><?xml version="1.0" encoding="utf-8"?>
<formControlPr xmlns="http://schemas.microsoft.com/office/spreadsheetml/2009/9/main" objectType="CheckBox" fmlaLink="J6" lockText="1" noThreeD="1"/>
</file>

<file path=xl/ctrlProps/ctrlProp409.xml><?xml version="1.0" encoding="utf-8"?>
<formControlPr xmlns="http://schemas.microsoft.com/office/spreadsheetml/2009/9/main" objectType="CheckBox" fmlaLink="J6" lockText="1" noThreeD="1"/>
</file>

<file path=xl/ctrlProps/ctrlProp41.xml><?xml version="1.0" encoding="utf-8"?>
<formControlPr xmlns="http://schemas.microsoft.com/office/spreadsheetml/2009/9/main" objectType="CheckBox" fmlaLink="J6" lockText="1" noThreeD="1"/>
</file>

<file path=xl/ctrlProps/ctrlProp410.xml><?xml version="1.0" encoding="utf-8"?>
<formControlPr xmlns="http://schemas.microsoft.com/office/spreadsheetml/2009/9/main" objectType="CheckBox" fmlaLink="J6" lockText="1" noThreeD="1"/>
</file>

<file path=xl/ctrlProps/ctrlProp411.xml><?xml version="1.0" encoding="utf-8"?>
<formControlPr xmlns="http://schemas.microsoft.com/office/spreadsheetml/2009/9/main" objectType="CheckBox" fmlaLink="J6" lockText="1" noThreeD="1"/>
</file>

<file path=xl/ctrlProps/ctrlProp412.xml><?xml version="1.0" encoding="utf-8"?>
<formControlPr xmlns="http://schemas.microsoft.com/office/spreadsheetml/2009/9/main" objectType="CheckBox" fmlaLink="J6" lockText="1" noThreeD="1"/>
</file>

<file path=xl/ctrlProps/ctrlProp413.xml><?xml version="1.0" encoding="utf-8"?>
<formControlPr xmlns="http://schemas.microsoft.com/office/spreadsheetml/2009/9/main" objectType="CheckBox" fmlaLink="J7" lockText="1" noThreeD="1"/>
</file>

<file path=xl/ctrlProps/ctrlProp414.xml><?xml version="1.0" encoding="utf-8"?>
<formControlPr xmlns="http://schemas.microsoft.com/office/spreadsheetml/2009/9/main" objectType="CheckBox" fmlaLink="J8" lockText="1" noThreeD="1"/>
</file>

<file path=xl/ctrlProps/ctrlProp415.xml><?xml version="1.0" encoding="utf-8"?>
<formControlPr xmlns="http://schemas.microsoft.com/office/spreadsheetml/2009/9/main" objectType="CheckBox" fmlaLink="J6" lockText="1" noThreeD="1"/>
</file>

<file path=xl/ctrlProps/ctrlProp416.xml><?xml version="1.0" encoding="utf-8"?>
<formControlPr xmlns="http://schemas.microsoft.com/office/spreadsheetml/2009/9/main" objectType="CheckBox" fmlaLink="J9" lockText="1" noThreeD="1"/>
</file>

<file path=xl/ctrlProps/ctrlProp417.xml><?xml version="1.0" encoding="utf-8"?>
<formControlPr xmlns="http://schemas.microsoft.com/office/spreadsheetml/2009/9/main" objectType="CheckBox" fmlaLink="J10" lockText="1" noThreeD="1"/>
</file>

<file path=xl/ctrlProps/ctrlProp418.xml><?xml version="1.0" encoding="utf-8"?>
<formControlPr xmlns="http://schemas.microsoft.com/office/spreadsheetml/2009/9/main" objectType="CheckBox" fmlaLink="J6" lockText="1" noThreeD="1"/>
</file>

<file path=xl/ctrlProps/ctrlProp419.xml><?xml version="1.0" encoding="utf-8"?>
<formControlPr xmlns="http://schemas.microsoft.com/office/spreadsheetml/2009/9/main" objectType="CheckBox" fmlaLink="J11" lockText="1" noThreeD="1"/>
</file>

<file path=xl/ctrlProps/ctrlProp42.xml><?xml version="1.0" encoding="utf-8"?>
<formControlPr xmlns="http://schemas.microsoft.com/office/spreadsheetml/2009/9/main" objectType="CheckBox" fmlaLink="L6" lockText="1" noThreeD="1"/>
</file>

<file path=xl/ctrlProps/ctrlProp420.xml><?xml version="1.0" encoding="utf-8"?>
<formControlPr xmlns="http://schemas.microsoft.com/office/spreadsheetml/2009/9/main" objectType="CheckBox" fmlaLink="J6" lockText="1" noThreeD="1"/>
</file>

<file path=xl/ctrlProps/ctrlProp421.xml><?xml version="1.0" encoding="utf-8"?>
<formControlPr xmlns="http://schemas.microsoft.com/office/spreadsheetml/2009/9/main" objectType="CheckBox" fmlaLink="J12" lockText="1" noThreeD="1"/>
</file>

<file path=xl/ctrlProps/ctrlProp422.xml><?xml version="1.0" encoding="utf-8"?>
<formControlPr xmlns="http://schemas.microsoft.com/office/spreadsheetml/2009/9/main" objectType="CheckBox" fmlaLink="J6" lockText="1" noThreeD="1"/>
</file>

<file path=xl/ctrlProps/ctrlProp423.xml><?xml version="1.0" encoding="utf-8"?>
<formControlPr xmlns="http://schemas.microsoft.com/office/spreadsheetml/2009/9/main" objectType="CheckBox" fmlaLink="J13" lockText="1" noThreeD="1"/>
</file>

<file path=xl/ctrlProps/ctrlProp424.xml><?xml version="1.0" encoding="utf-8"?>
<formControlPr xmlns="http://schemas.microsoft.com/office/spreadsheetml/2009/9/main" objectType="CheckBox" fmlaLink="J6" lockText="1" noThreeD="1"/>
</file>

<file path=xl/ctrlProps/ctrlProp425.xml><?xml version="1.0" encoding="utf-8"?>
<formControlPr xmlns="http://schemas.microsoft.com/office/spreadsheetml/2009/9/main" objectType="CheckBox" fmlaLink="J6" lockText="1" noThreeD="1"/>
</file>

<file path=xl/ctrlProps/ctrlProp426.xml><?xml version="1.0" encoding="utf-8"?>
<formControlPr xmlns="http://schemas.microsoft.com/office/spreadsheetml/2009/9/main" objectType="CheckBox" fmlaLink="J7" lockText="1" noThreeD="1"/>
</file>

<file path=xl/ctrlProps/ctrlProp427.xml><?xml version="1.0" encoding="utf-8"?>
<formControlPr xmlns="http://schemas.microsoft.com/office/spreadsheetml/2009/9/main" objectType="CheckBox" fmlaLink="J14" lockText="1" noThreeD="1"/>
</file>

<file path=xl/ctrlProps/ctrlProp428.xml><?xml version="1.0" encoding="utf-8"?>
<formControlPr xmlns="http://schemas.microsoft.com/office/spreadsheetml/2009/9/main" objectType="CheckBox" fmlaLink="J7" lockText="1" noThreeD="1"/>
</file>

<file path=xl/ctrlProps/ctrlProp429.xml><?xml version="1.0" encoding="utf-8"?>
<formControlPr xmlns="http://schemas.microsoft.com/office/spreadsheetml/2009/9/main" objectType="CheckBox" fmlaLink="J6" lockText="1" noThreeD="1"/>
</file>

<file path=xl/ctrlProps/ctrlProp43.xml><?xml version="1.0" encoding="utf-8"?>
<formControlPr xmlns="http://schemas.microsoft.com/office/spreadsheetml/2009/9/main" objectType="CheckBox" fmlaLink="J6" lockText="1" noThreeD="1"/>
</file>

<file path=xl/ctrlProps/ctrlProp430.xml><?xml version="1.0" encoding="utf-8"?>
<formControlPr xmlns="http://schemas.microsoft.com/office/spreadsheetml/2009/9/main" objectType="CheckBox" fmlaLink="J6" lockText="1" noThreeD="1"/>
</file>

<file path=xl/ctrlProps/ctrlProp431.xml><?xml version="1.0" encoding="utf-8"?>
<formControlPr xmlns="http://schemas.microsoft.com/office/spreadsheetml/2009/9/main" objectType="CheckBox" fmlaLink="J6" lockText="1" noThreeD="1"/>
</file>

<file path=xl/ctrlProps/ctrlProp432.xml><?xml version="1.0" encoding="utf-8"?>
<formControlPr xmlns="http://schemas.microsoft.com/office/spreadsheetml/2009/9/main" objectType="CheckBox" fmlaLink="J6" lockText="1" noThreeD="1"/>
</file>

<file path=xl/ctrlProps/ctrlProp433.xml><?xml version="1.0" encoding="utf-8"?>
<formControlPr xmlns="http://schemas.microsoft.com/office/spreadsheetml/2009/9/main" objectType="CheckBox" fmlaLink="J6" lockText="1" noThreeD="1"/>
</file>

<file path=xl/ctrlProps/ctrlProp434.xml><?xml version="1.0" encoding="utf-8"?>
<formControlPr xmlns="http://schemas.microsoft.com/office/spreadsheetml/2009/9/main" objectType="CheckBox" fmlaLink="J6" lockText="1" noThreeD="1"/>
</file>

<file path=xl/ctrlProps/ctrlProp435.xml><?xml version="1.0" encoding="utf-8"?>
<formControlPr xmlns="http://schemas.microsoft.com/office/spreadsheetml/2009/9/main" objectType="CheckBox" fmlaLink="J6" lockText="1" noThreeD="1"/>
</file>

<file path=xl/ctrlProps/ctrlProp436.xml><?xml version="1.0" encoding="utf-8"?>
<formControlPr xmlns="http://schemas.microsoft.com/office/spreadsheetml/2009/9/main" objectType="CheckBox" fmlaLink="J7" lockText="1" noThreeD="1"/>
</file>

<file path=xl/ctrlProps/ctrlProp437.xml><?xml version="1.0" encoding="utf-8"?>
<formControlPr xmlns="http://schemas.microsoft.com/office/spreadsheetml/2009/9/main" objectType="CheckBox" fmlaLink="J6" lockText="1" noThreeD="1"/>
</file>

<file path=xl/ctrlProps/ctrlProp438.xml><?xml version="1.0" encoding="utf-8"?>
<formControlPr xmlns="http://schemas.microsoft.com/office/spreadsheetml/2009/9/main" objectType="CheckBox" fmlaLink="J6" lockText="1" noThreeD="1"/>
</file>

<file path=xl/ctrlProps/ctrlProp439.xml><?xml version="1.0" encoding="utf-8"?>
<formControlPr xmlns="http://schemas.microsoft.com/office/spreadsheetml/2009/9/main" objectType="CheckBox" fmlaLink="J6" lockText="1" noThreeD="1"/>
</file>

<file path=xl/ctrlProps/ctrlProp44.xml><?xml version="1.0" encoding="utf-8"?>
<formControlPr xmlns="http://schemas.microsoft.com/office/spreadsheetml/2009/9/main" objectType="CheckBox" fmlaLink="K16" lockText="1" noThreeD="1"/>
</file>

<file path=xl/ctrlProps/ctrlProp440.xml><?xml version="1.0" encoding="utf-8"?>
<formControlPr xmlns="http://schemas.microsoft.com/office/spreadsheetml/2009/9/main" objectType="CheckBox" fmlaLink="J6" lockText="1" noThreeD="1"/>
</file>

<file path=xl/ctrlProps/ctrlProp441.xml><?xml version="1.0" encoding="utf-8"?>
<formControlPr xmlns="http://schemas.microsoft.com/office/spreadsheetml/2009/9/main" objectType="CheckBox" fmlaLink="J6" lockText="1" noThreeD="1"/>
</file>

<file path=xl/ctrlProps/ctrlProp442.xml><?xml version="1.0" encoding="utf-8"?>
<formControlPr xmlns="http://schemas.microsoft.com/office/spreadsheetml/2009/9/main" objectType="CheckBox" fmlaLink="J6" lockText="1" noThreeD="1"/>
</file>

<file path=xl/ctrlProps/ctrlProp443.xml><?xml version="1.0" encoding="utf-8"?>
<formControlPr xmlns="http://schemas.microsoft.com/office/spreadsheetml/2009/9/main" objectType="CheckBox" fmlaLink="J6" lockText="1" noThreeD="1"/>
</file>

<file path=xl/ctrlProps/ctrlProp444.xml><?xml version="1.0" encoding="utf-8"?>
<formControlPr xmlns="http://schemas.microsoft.com/office/spreadsheetml/2009/9/main" objectType="CheckBox" fmlaLink="J11" lockText="1" noThreeD="1"/>
</file>

<file path=xl/ctrlProps/ctrlProp445.xml><?xml version="1.0" encoding="utf-8"?>
<formControlPr xmlns="http://schemas.microsoft.com/office/spreadsheetml/2009/9/main" objectType="CheckBox" fmlaLink="J6" lockText="1" noThreeD="1"/>
</file>

<file path=xl/ctrlProps/ctrlProp446.xml><?xml version="1.0" encoding="utf-8"?>
<formControlPr xmlns="http://schemas.microsoft.com/office/spreadsheetml/2009/9/main" objectType="CheckBox" fmlaLink="J12" lockText="1" noThreeD="1"/>
</file>

<file path=xl/ctrlProps/ctrlProp447.xml><?xml version="1.0" encoding="utf-8"?>
<formControlPr xmlns="http://schemas.microsoft.com/office/spreadsheetml/2009/9/main" objectType="CheckBox" fmlaLink="J6" lockText="1" noThreeD="1"/>
</file>

<file path=xl/ctrlProps/ctrlProp448.xml><?xml version="1.0" encoding="utf-8"?>
<formControlPr xmlns="http://schemas.microsoft.com/office/spreadsheetml/2009/9/main" objectType="CheckBox" fmlaLink="J6" lockText="1" noThreeD="1"/>
</file>

<file path=xl/ctrlProps/ctrlProp449.xml><?xml version="1.0" encoding="utf-8"?>
<formControlPr xmlns="http://schemas.microsoft.com/office/spreadsheetml/2009/9/main" objectType="CheckBox" fmlaLink="J6" lockText="1" noThreeD="1"/>
</file>

<file path=xl/ctrlProps/ctrlProp45.xml><?xml version="1.0" encoding="utf-8"?>
<formControlPr xmlns="http://schemas.microsoft.com/office/spreadsheetml/2009/9/main" objectType="CheckBox" fmlaLink="L6" lockText="1" noThreeD="1"/>
</file>

<file path=xl/ctrlProps/ctrlProp450.xml><?xml version="1.0" encoding="utf-8"?>
<formControlPr xmlns="http://schemas.microsoft.com/office/spreadsheetml/2009/9/main" objectType="CheckBox" fmlaLink="J6" lockText="1" noThreeD="1"/>
</file>

<file path=xl/ctrlProps/ctrlProp451.xml><?xml version="1.0" encoding="utf-8"?>
<formControlPr xmlns="http://schemas.microsoft.com/office/spreadsheetml/2009/9/main" objectType="CheckBox" fmlaLink="J6" lockText="1" noThreeD="1"/>
</file>

<file path=xl/ctrlProps/ctrlProp452.xml><?xml version="1.0" encoding="utf-8"?>
<formControlPr xmlns="http://schemas.microsoft.com/office/spreadsheetml/2009/9/main" objectType="CheckBox" fmlaLink="J10" lockText="1" noThreeD="1"/>
</file>

<file path=xl/ctrlProps/ctrlProp453.xml><?xml version="1.0" encoding="utf-8"?>
<formControlPr xmlns="http://schemas.microsoft.com/office/spreadsheetml/2009/9/main" objectType="CheckBox" fmlaLink="J11" lockText="1" noThreeD="1"/>
</file>

<file path=xl/ctrlProps/ctrlProp454.xml><?xml version="1.0" encoding="utf-8"?>
<formControlPr xmlns="http://schemas.microsoft.com/office/spreadsheetml/2009/9/main" objectType="CheckBox" fmlaLink="J6" lockText="1" noThreeD="1"/>
</file>

<file path=xl/ctrlProps/ctrlProp455.xml><?xml version="1.0" encoding="utf-8"?>
<formControlPr xmlns="http://schemas.microsoft.com/office/spreadsheetml/2009/9/main" objectType="CheckBox" fmlaLink="J6" lockText="1" noThreeD="1"/>
</file>

<file path=xl/ctrlProps/ctrlProp456.xml><?xml version="1.0" encoding="utf-8"?>
<formControlPr xmlns="http://schemas.microsoft.com/office/spreadsheetml/2009/9/main" objectType="CheckBox" fmlaLink="J6" lockText="1" noThreeD="1"/>
</file>

<file path=xl/ctrlProps/ctrlProp457.xml><?xml version="1.0" encoding="utf-8"?>
<formControlPr xmlns="http://schemas.microsoft.com/office/spreadsheetml/2009/9/main" objectType="CheckBox" fmlaLink="J6" lockText="1" noThreeD="1"/>
</file>

<file path=xl/ctrlProps/ctrlProp458.xml><?xml version="1.0" encoding="utf-8"?>
<formControlPr xmlns="http://schemas.microsoft.com/office/spreadsheetml/2009/9/main" objectType="CheckBox" fmlaLink="J6" lockText="1" noThreeD="1"/>
</file>

<file path=xl/ctrlProps/ctrlProp459.xml><?xml version="1.0" encoding="utf-8"?>
<formControlPr xmlns="http://schemas.microsoft.com/office/spreadsheetml/2009/9/main" objectType="CheckBox" fmlaLink="J20" lockText="1" noThreeD="1"/>
</file>

<file path=xl/ctrlProps/ctrlProp46.xml><?xml version="1.0" encoding="utf-8"?>
<formControlPr xmlns="http://schemas.microsoft.com/office/spreadsheetml/2009/9/main" objectType="CheckBox" fmlaLink="J6" lockText="1" noThreeD="1"/>
</file>

<file path=xl/ctrlProps/ctrlProp460.xml><?xml version="1.0" encoding="utf-8"?>
<formControlPr xmlns="http://schemas.microsoft.com/office/spreadsheetml/2009/9/main" objectType="CheckBox" fmlaLink="J11" lockText="1" noThreeD="1"/>
</file>

<file path=xl/ctrlProps/ctrlProp461.xml><?xml version="1.0" encoding="utf-8"?>
<formControlPr xmlns="http://schemas.microsoft.com/office/spreadsheetml/2009/9/main" objectType="CheckBox" fmlaLink="J6" lockText="1" noThreeD="1"/>
</file>

<file path=xl/ctrlProps/ctrlProp462.xml><?xml version="1.0" encoding="utf-8"?>
<formControlPr xmlns="http://schemas.microsoft.com/office/spreadsheetml/2009/9/main" objectType="CheckBox" fmlaLink="J6" lockText="1" noThreeD="1"/>
</file>

<file path=xl/ctrlProps/ctrlProp463.xml><?xml version="1.0" encoding="utf-8"?>
<formControlPr xmlns="http://schemas.microsoft.com/office/spreadsheetml/2009/9/main" objectType="CheckBox" fmlaLink="J6" lockText="1" noThreeD="1"/>
</file>

<file path=xl/ctrlProps/ctrlProp464.xml><?xml version="1.0" encoding="utf-8"?>
<formControlPr xmlns="http://schemas.microsoft.com/office/spreadsheetml/2009/9/main" objectType="CheckBox" fmlaLink="J6" lockText="1" noThreeD="1"/>
</file>

<file path=xl/ctrlProps/ctrlProp465.xml><?xml version="1.0" encoding="utf-8"?>
<formControlPr xmlns="http://schemas.microsoft.com/office/spreadsheetml/2009/9/main" objectType="CheckBox" fmlaLink="J6" lockText="1" noThreeD="1"/>
</file>

<file path=xl/ctrlProps/ctrlProp466.xml><?xml version="1.0" encoding="utf-8"?>
<formControlPr xmlns="http://schemas.microsoft.com/office/spreadsheetml/2009/9/main" objectType="CheckBox" fmlaLink="J7" lockText="1" noThreeD="1"/>
</file>

<file path=xl/ctrlProps/ctrlProp467.xml><?xml version="1.0" encoding="utf-8"?>
<formControlPr xmlns="http://schemas.microsoft.com/office/spreadsheetml/2009/9/main" objectType="CheckBox" fmlaLink="J6" lockText="1" noThreeD="1"/>
</file>

<file path=xl/ctrlProps/ctrlProp468.xml><?xml version="1.0" encoding="utf-8"?>
<formControlPr xmlns="http://schemas.microsoft.com/office/spreadsheetml/2009/9/main" objectType="CheckBox" fmlaLink="J6" lockText="1" noThreeD="1"/>
</file>

<file path=xl/ctrlProps/ctrlProp469.xml><?xml version="1.0" encoding="utf-8"?>
<formControlPr xmlns="http://schemas.microsoft.com/office/spreadsheetml/2009/9/main" objectType="CheckBox" fmlaLink="J6" lockText="1" noThreeD="1"/>
</file>

<file path=xl/ctrlProps/ctrlProp47.xml><?xml version="1.0" encoding="utf-8"?>
<formControlPr xmlns="http://schemas.microsoft.com/office/spreadsheetml/2009/9/main" objectType="CheckBox" fmlaLink="L6" lockText="1" noThreeD="1"/>
</file>

<file path=xl/ctrlProps/ctrlProp470.xml><?xml version="1.0" encoding="utf-8"?>
<formControlPr xmlns="http://schemas.microsoft.com/office/spreadsheetml/2009/9/main" objectType="CheckBox" fmlaLink="J6" lockText="1" noThreeD="1"/>
</file>

<file path=xl/ctrlProps/ctrlProp471.xml><?xml version="1.0" encoding="utf-8"?>
<formControlPr xmlns="http://schemas.microsoft.com/office/spreadsheetml/2009/9/main" objectType="CheckBox" fmlaLink="J6" lockText="1" noThreeD="1"/>
</file>

<file path=xl/ctrlProps/ctrlProp472.xml><?xml version="1.0" encoding="utf-8"?>
<formControlPr xmlns="http://schemas.microsoft.com/office/spreadsheetml/2009/9/main" objectType="CheckBox" fmlaLink="J6" lockText="1" noThreeD="1"/>
</file>

<file path=xl/ctrlProps/ctrlProp473.xml><?xml version="1.0" encoding="utf-8"?>
<formControlPr xmlns="http://schemas.microsoft.com/office/spreadsheetml/2009/9/main" objectType="CheckBox" fmlaLink="J6" lockText="1" noThreeD="1"/>
</file>

<file path=xl/ctrlProps/ctrlProp474.xml><?xml version="1.0" encoding="utf-8"?>
<formControlPr xmlns="http://schemas.microsoft.com/office/spreadsheetml/2009/9/main" objectType="CheckBox" fmlaLink="J11" lockText="1" noThreeD="1"/>
</file>

<file path=xl/ctrlProps/ctrlProp475.xml><?xml version="1.0" encoding="utf-8"?>
<formControlPr xmlns="http://schemas.microsoft.com/office/spreadsheetml/2009/9/main" objectType="CheckBox" fmlaLink="J6" lockText="1" noThreeD="1"/>
</file>

<file path=xl/ctrlProps/ctrlProp476.xml><?xml version="1.0" encoding="utf-8"?>
<formControlPr xmlns="http://schemas.microsoft.com/office/spreadsheetml/2009/9/main" objectType="CheckBox" fmlaLink="J12" lockText="1" noThreeD="1"/>
</file>

<file path=xl/ctrlProps/ctrlProp477.xml><?xml version="1.0" encoding="utf-8"?>
<formControlPr xmlns="http://schemas.microsoft.com/office/spreadsheetml/2009/9/main" objectType="CheckBox" fmlaLink="J6" lockText="1" noThreeD="1"/>
</file>

<file path=xl/ctrlProps/ctrlProp478.xml><?xml version="1.0" encoding="utf-8"?>
<formControlPr xmlns="http://schemas.microsoft.com/office/spreadsheetml/2009/9/main" objectType="CheckBox" fmlaLink="J6" lockText="1" noThreeD="1"/>
</file>

<file path=xl/ctrlProps/ctrlProp479.xml><?xml version="1.0" encoding="utf-8"?>
<formControlPr xmlns="http://schemas.microsoft.com/office/spreadsheetml/2009/9/main" objectType="CheckBox" fmlaLink="J6" lockText="1" noThreeD="1"/>
</file>

<file path=xl/ctrlProps/ctrlProp48.xml><?xml version="1.0" encoding="utf-8"?>
<formControlPr xmlns="http://schemas.microsoft.com/office/spreadsheetml/2009/9/main" objectType="CheckBox" fmlaLink="J6" lockText="1" noThreeD="1"/>
</file>

<file path=xl/ctrlProps/ctrlProp480.xml><?xml version="1.0" encoding="utf-8"?>
<formControlPr xmlns="http://schemas.microsoft.com/office/spreadsheetml/2009/9/main" objectType="CheckBox" fmlaLink="J6" lockText="1" noThreeD="1"/>
</file>

<file path=xl/ctrlProps/ctrlProp481.xml><?xml version="1.0" encoding="utf-8"?>
<formControlPr xmlns="http://schemas.microsoft.com/office/spreadsheetml/2009/9/main" objectType="CheckBox" fmlaLink="J6" lockText="1" noThreeD="1"/>
</file>

<file path=xl/ctrlProps/ctrlProp482.xml><?xml version="1.0" encoding="utf-8"?>
<formControlPr xmlns="http://schemas.microsoft.com/office/spreadsheetml/2009/9/main" objectType="CheckBox" fmlaLink="J10" lockText="1" noThreeD="1"/>
</file>

<file path=xl/ctrlProps/ctrlProp483.xml><?xml version="1.0" encoding="utf-8"?>
<formControlPr xmlns="http://schemas.microsoft.com/office/spreadsheetml/2009/9/main" objectType="CheckBox" fmlaLink="J11" lockText="1" noThreeD="1"/>
</file>

<file path=xl/ctrlProps/ctrlProp484.xml><?xml version="1.0" encoding="utf-8"?>
<formControlPr xmlns="http://schemas.microsoft.com/office/spreadsheetml/2009/9/main" objectType="CheckBox" fmlaLink="J6" lockText="1" noThreeD="1"/>
</file>

<file path=xl/ctrlProps/ctrlProp485.xml><?xml version="1.0" encoding="utf-8"?>
<formControlPr xmlns="http://schemas.microsoft.com/office/spreadsheetml/2009/9/main" objectType="CheckBox" fmlaLink="J6" lockText="1" noThreeD="1"/>
</file>

<file path=xl/ctrlProps/ctrlProp486.xml><?xml version="1.0" encoding="utf-8"?>
<formControlPr xmlns="http://schemas.microsoft.com/office/spreadsheetml/2009/9/main" objectType="CheckBox" fmlaLink="J6" lockText="1" noThreeD="1"/>
</file>

<file path=xl/ctrlProps/ctrlProp487.xml><?xml version="1.0" encoding="utf-8"?>
<formControlPr xmlns="http://schemas.microsoft.com/office/spreadsheetml/2009/9/main" objectType="CheckBox" fmlaLink="J6" lockText="1" noThreeD="1"/>
</file>

<file path=xl/ctrlProps/ctrlProp488.xml><?xml version="1.0" encoding="utf-8"?>
<formControlPr xmlns="http://schemas.microsoft.com/office/spreadsheetml/2009/9/main" objectType="CheckBox" fmlaLink="J6" lockText="1" noThreeD="1"/>
</file>

<file path=xl/ctrlProps/ctrlProp489.xml><?xml version="1.0" encoding="utf-8"?>
<formControlPr xmlns="http://schemas.microsoft.com/office/spreadsheetml/2009/9/main" objectType="CheckBox" fmlaLink="J21" lockText="1" noThreeD="1"/>
</file>

<file path=xl/ctrlProps/ctrlProp49.xml><?xml version="1.0" encoding="utf-8"?>
<formControlPr xmlns="http://schemas.microsoft.com/office/spreadsheetml/2009/9/main" objectType="CheckBox" fmlaLink="K17" lockText="1" noThreeD="1"/>
</file>

<file path=xl/ctrlProps/ctrlProp490.xml><?xml version="1.0" encoding="utf-8"?>
<formControlPr xmlns="http://schemas.microsoft.com/office/spreadsheetml/2009/9/main" objectType="CheckBox" fmlaLink="J11" lockText="1" noThreeD="1"/>
</file>

<file path=xl/ctrlProps/ctrlProp491.xml><?xml version="1.0" encoding="utf-8"?>
<formControlPr xmlns="http://schemas.microsoft.com/office/spreadsheetml/2009/9/main" objectType="CheckBox" fmlaLink="J6" lockText="1" noThreeD="1"/>
</file>

<file path=xl/ctrlProps/ctrlProp492.xml><?xml version="1.0" encoding="utf-8"?>
<formControlPr xmlns="http://schemas.microsoft.com/office/spreadsheetml/2009/9/main" objectType="CheckBox" fmlaLink="J6" lockText="1" noThreeD="1"/>
</file>

<file path=xl/ctrlProps/ctrlProp493.xml><?xml version="1.0" encoding="utf-8"?>
<formControlPr xmlns="http://schemas.microsoft.com/office/spreadsheetml/2009/9/main" objectType="CheckBox" fmlaLink="J7" lockText="1" noThreeD="1"/>
</file>

<file path=xl/ctrlProps/ctrlProp494.xml><?xml version="1.0" encoding="utf-8"?>
<formControlPr xmlns="http://schemas.microsoft.com/office/spreadsheetml/2009/9/main" objectType="CheckBox" fmlaLink="J6" lockText="1" noThreeD="1"/>
</file>

<file path=xl/ctrlProps/ctrlProp495.xml><?xml version="1.0" encoding="utf-8"?>
<formControlPr xmlns="http://schemas.microsoft.com/office/spreadsheetml/2009/9/main" objectType="CheckBox" fmlaLink="J6" lockText="1" noThreeD="1"/>
</file>

<file path=xl/ctrlProps/ctrlProp496.xml><?xml version="1.0" encoding="utf-8"?>
<formControlPr xmlns="http://schemas.microsoft.com/office/spreadsheetml/2009/9/main" objectType="CheckBox" fmlaLink="J11" lockText="1" noThreeD="1"/>
</file>

<file path=xl/ctrlProps/ctrlProp497.xml><?xml version="1.0" encoding="utf-8"?>
<formControlPr xmlns="http://schemas.microsoft.com/office/spreadsheetml/2009/9/main" objectType="CheckBox" fmlaLink="J6" lockText="1" noThreeD="1"/>
</file>

<file path=xl/ctrlProps/ctrlProp498.xml><?xml version="1.0" encoding="utf-8"?>
<formControlPr xmlns="http://schemas.microsoft.com/office/spreadsheetml/2009/9/main" objectType="CheckBox" fmlaLink="J6" lockText="1" noThreeD="1"/>
</file>

<file path=xl/ctrlProps/ctrlProp499.xml><?xml version="1.0" encoding="utf-8"?>
<formControlPr xmlns="http://schemas.microsoft.com/office/spreadsheetml/2009/9/main" objectType="CheckBox" fmlaLink="J6" lockText="1" noThreeD="1"/>
</file>

<file path=xl/ctrlProps/ctrlProp5.xml><?xml version="1.0" encoding="utf-8"?>
<formControlPr xmlns="http://schemas.microsoft.com/office/spreadsheetml/2009/9/main" objectType="CheckBox" fmlaLink="L6" lockText="1" noThreeD="1"/>
</file>

<file path=xl/ctrlProps/ctrlProp50.xml><?xml version="1.0" encoding="utf-8"?>
<formControlPr xmlns="http://schemas.microsoft.com/office/spreadsheetml/2009/9/main" objectType="CheckBox" fmlaLink="L6" lockText="1" noThreeD="1"/>
</file>

<file path=xl/ctrlProps/ctrlProp500.xml><?xml version="1.0" encoding="utf-8"?>
<formControlPr xmlns="http://schemas.microsoft.com/office/spreadsheetml/2009/9/main" objectType="CheckBox" fmlaLink="J10" lockText="1" noThreeD="1"/>
</file>

<file path=xl/ctrlProps/ctrlProp501.xml><?xml version="1.0" encoding="utf-8"?>
<formControlPr xmlns="http://schemas.microsoft.com/office/spreadsheetml/2009/9/main" objectType="CheckBox" fmlaLink="J6" lockText="1" noThreeD="1"/>
</file>

<file path=xl/ctrlProps/ctrlProp502.xml><?xml version="1.0" encoding="utf-8"?>
<formControlPr xmlns="http://schemas.microsoft.com/office/spreadsheetml/2009/9/main" objectType="CheckBox" fmlaLink="J6" lockText="1" noThreeD="1"/>
</file>

<file path=xl/ctrlProps/ctrlProp503.xml><?xml version="1.0" encoding="utf-8"?>
<formControlPr xmlns="http://schemas.microsoft.com/office/spreadsheetml/2009/9/main" objectType="CheckBox" fmlaLink="J6" lockText="1" noThreeD="1"/>
</file>

<file path=xl/ctrlProps/ctrlProp504.xml><?xml version="1.0" encoding="utf-8"?>
<formControlPr xmlns="http://schemas.microsoft.com/office/spreadsheetml/2009/9/main" objectType="CheckBox" fmlaLink="J19" lockText="1" noThreeD="1"/>
</file>

<file path=xl/ctrlProps/ctrlProp505.xml><?xml version="1.0" encoding="utf-8"?>
<formControlPr xmlns="http://schemas.microsoft.com/office/spreadsheetml/2009/9/main" objectType="CheckBox" fmlaLink="J6" lockText="1" noThreeD="1"/>
</file>

<file path=xl/ctrlProps/ctrlProp506.xml><?xml version="1.0" encoding="utf-8"?>
<formControlPr xmlns="http://schemas.microsoft.com/office/spreadsheetml/2009/9/main" objectType="CheckBox" fmlaLink="J6" lockText="1" noThreeD="1"/>
</file>

<file path=xl/ctrlProps/ctrlProp507.xml><?xml version="1.0" encoding="utf-8"?>
<formControlPr xmlns="http://schemas.microsoft.com/office/spreadsheetml/2009/9/main" objectType="CheckBox" fmlaLink="J6" lockText="1" noThreeD="1"/>
</file>

<file path=xl/ctrlProps/ctrlProp508.xml><?xml version="1.0" encoding="utf-8"?>
<formControlPr xmlns="http://schemas.microsoft.com/office/spreadsheetml/2009/9/main" objectType="CheckBox" fmlaLink="J6" lockText="1" noThreeD="1"/>
</file>

<file path=xl/ctrlProps/ctrlProp509.xml><?xml version="1.0" encoding="utf-8"?>
<formControlPr xmlns="http://schemas.microsoft.com/office/spreadsheetml/2009/9/main" objectType="CheckBox" fmlaLink="J6" lockText="1" noThreeD="1"/>
</file>

<file path=xl/ctrlProps/ctrlProp51.xml><?xml version="1.0" encoding="utf-8"?>
<formControlPr xmlns="http://schemas.microsoft.com/office/spreadsheetml/2009/9/main" objectType="CheckBox" fmlaLink="J6" lockText="1" noThreeD="1"/>
</file>

<file path=xl/ctrlProps/ctrlProp510.xml><?xml version="1.0" encoding="utf-8"?>
<formControlPr xmlns="http://schemas.microsoft.com/office/spreadsheetml/2009/9/main" objectType="CheckBox" fmlaLink="J7" lockText="1" noThreeD="1"/>
</file>

<file path=xl/ctrlProps/ctrlProp511.xml><?xml version="1.0" encoding="utf-8"?>
<formControlPr xmlns="http://schemas.microsoft.com/office/spreadsheetml/2009/9/main" objectType="CheckBox" fmlaLink="J6" lockText="1" noThreeD="1"/>
</file>

<file path=xl/ctrlProps/ctrlProp512.xml><?xml version="1.0" encoding="utf-8"?>
<formControlPr xmlns="http://schemas.microsoft.com/office/spreadsheetml/2009/9/main" objectType="CheckBox" fmlaLink="J6" lockText="1" noThreeD="1"/>
</file>

<file path=xl/ctrlProps/ctrlProp513.xml><?xml version="1.0" encoding="utf-8"?>
<formControlPr xmlns="http://schemas.microsoft.com/office/spreadsheetml/2009/9/main" objectType="CheckBox" fmlaLink="J6" lockText="1" noThreeD="1"/>
</file>

<file path=xl/ctrlProps/ctrlProp514.xml><?xml version="1.0" encoding="utf-8"?>
<formControlPr xmlns="http://schemas.microsoft.com/office/spreadsheetml/2009/9/main" objectType="CheckBox" fmlaLink="J6" lockText="1" noThreeD="1"/>
</file>

<file path=xl/ctrlProps/ctrlProp515.xml><?xml version="1.0" encoding="utf-8"?>
<formControlPr xmlns="http://schemas.microsoft.com/office/spreadsheetml/2009/9/main" objectType="CheckBox" fmlaLink="J6" lockText="1" noThreeD="1"/>
</file>

<file path=xl/ctrlProps/ctrlProp516.xml><?xml version="1.0" encoding="utf-8"?>
<formControlPr xmlns="http://schemas.microsoft.com/office/spreadsheetml/2009/9/main" objectType="CheckBox" fmlaLink="J6" lockText="1" noThreeD="1"/>
</file>

<file path=xl/ctrlProps/ctrlProp517.xml><?xml version="1.0" encoding="utf-8"?>
<formControlPr xmlns="http://schemas.microsoft.com/office/spreadsheetml/2009/9/main" objectType="CheckBox" fmlaLink="J6" lockText="1" noThreeD="1"/>
</file>

<file path=xl/ctrlProps/ctrlProp518.xml><?xml version="1.0" encoding="utf-8"?>
<formControlPr xmlns="http://schemas.microsoft.com/office/spreadsheetml/2009/9/main" objectType="CheckBox" fmlaLink="J11" lockText="1" noThreeD="1"/>
</file>

<file path=xl/ctrlProps/ctrlProp519.xml><?xml version="1.0" encoding="utf-8"?>
<formControlPr xmlns="http://schemas.microsoft.com/office/spreadsheetml/2009/9/main" objectType="CheckBox" fmlaLink="J6" lockText="1" noThreeD="1"/>
</file>

<file path=xl/ctrlProps/ctrlProp52.xml><?xml version="1.0" encoding="utf-8"?>
<formControlPr xmlns="http://schemas.microsoft.com/office/spreadsheetml/2009/9/main" objectType="CheckBox" fmlaLink="L6" lockText="1" noThreeD="1"/>
</file>

<file path=xl/ctrlProps/ctrlProp520.xml><?xml version="1.0" encoding="utf-8"?>
<formControlPr xmlns="http://schemas.microsoft.com/office/spreadsheetml/2009/9/main" objectType="CheckBox" fmlaLink="J12" lockText="1" noThreeD="1"/>
</file>

<file path=xl/ctrlProps/ctrlProp521.xml><?xml version="1.0" encoding="utf-8"?>
<formControlPr xmlns="http://schemas.microsoft.com/office/spreadsheetml/2009/9/main" objectType="CheckBox" fmlaLink="J6" lockText="1" noThreeD="1"/>
</file>

<file path=xl/ctrlProps/ctrlProp522.xml><?xml version="1.0" encoding="utf-8"?>
<formControlPr xmlns="http://schemas.microsoft.com/office/spreadsheetml/2009/9/main" objectType="CheckBox" fmlaLink="J6" lockText="1" noThreeD="1"/>
</file>

<file path=xl/ctrlProps/ctrlProp523.xml><?xml version="1.0" encoding="utf-8"?>
<formControlPr xmlns="http://schemas.microsoft.com/office/spreadsheetml/2009/9/main" objectType="CheckBox" fmlaLink="J6" lockText="1" noThreeD="1"/>
</file>

<file path=xl/ctrlProps/ctrlProp524.xml><?xml version="1.0" encoding="utf-8"?>
<formControlPr xmlns="http://schemas.microsoft.com/office/spreadsheetml/2009/9/main" objectType="CheckBox" fmlaLink="J6" lockText="1" noThreeD="1"/>
</file>

<file path=xl/ctrlProps/ctrlProp525.xml><?xml version="1.0" encoding="utf-8"?>
<formControlPr xmlns="http://schemas.microsoft.com/office/spreadsheetml/2009/9/main" objectType="CheckBox" fmlaLink="J6" lockText="1" noThreeD="1"/>
</file>

<file path=xl/ctrlProps/ctrlProp526.xml><?xml version="1.0" encoding="utf-8"?>
<formControlPr xmlns="http://schemas.microsoft.com/office/spreadsheetml/2009/9/main" objectType="CheckBox" fmlaLink="J10" lockText="1" noThreeD="1"/>
</file>

<file path=xl/ctrlProps/ctrlProp527.xml><?xml version="1.0" encoding="utf-8"?>
<formControlPr xmlns="http://schemas.microsoft.com/office/spreadsheetml/2009/9/main" objectType="CheckBox" fmlaLink="J11" lockText="1" noThreeD="1"/>
</file>

<file path=xl/ctrlProps/ctrlProp528.xml><?xml version="1.0" encoding="utf-8"?>
<formControlPr xmlns="http://schemas.microsoft.com/office/spreadsheetml/2009/9/main" objectType="CheckBox" fmlaLink="J6" lockText="1" noThreeD="1"/>
</file>

<file path=xl/ctrlProps/ctrlProp529.xml><?xml version="1.0" encoding="utf-8"?>
<formControlPr xmlns="http://schemas.microsoft.com/office/spreadsheetml/2009/9/main" objectType="CheckBox" fmlaLink="J6" lockText="1" noThreeD="1"/>
</file>

<file path=xl/ctrlProps/ctrlProp53.xml><?xml version="1.0" encoding="utf-8"?>
<formControlPr xmlns="http://schemas.microsoft.com/office/spreadsheetml/2009/9/main" objectType="CheckBox" fmlaLink="J6" lockText="1" noThreeD="1"/>
</file>

<file path=xl/ctrlProps/ctrlProp530.xml><?xml version="1.0" encoding="utf-8"?>
<formControlPr xmlns="http://schemas.microsoft.com/office/spreadsheetml/2009/9/main" objectType="CheckBox" fmlaLink="J6" lockText="1" noThreeD="1"/>
</file>

<file path=xl/ctrlProps/ctrlProp531.xml><?xml version="1.0" encoding="utf-8"?>
<formControlPr xmlns="http://schemas.microsoft.com/office/spreadsheetml/2009/9/main" objectType="CheckBox" fmlaLink="J6" lockText="1" noThreeD="1"/>
</file>

<file path=xl/ctrlProps/ctrlProp532.xml><?xml version="1.0" encoding="utf-8"?>
<formControlPr xmlns="http://schemas.microsoft.com/office/spreadsheetml/2009/9/main" objectType="CheckBox" fmlaLink="J6" lockText="1" noThreeD="1"/>
</file>

<file path=xl/ctrlProps/ctrlProp533.xml><?xml version="1.0" encoding="utf-8"?>
<formControlPr xmlns="http://schemas.microsoft.com/office/spreadsheetml/2009/9/main" objectType="CheckBox" fmlaLink="J22" lockText="1" noThreeD="1"/>
</file>

<file path=xl/ctrlProps/ctrlProp534.xml><?xml version="1.0" encoding="utf-8"?>
<formControlPr xmlns="http://schemas.microsoft.com/office/spreadsheetml/2009/9/main" objectType="CheckBox" fmlaLink="J11" lockText="1" noThreeD="1"/>
</file>

<file path=xl/ctrlProps/ctrlProp535.xml><?xml version="1.0" encoding="utf-8"?>
<formControlPr xmlns="http://schemas.microsoft.com/office/spreadsheetml/2009/9/main" objectType="CheckBox" fmlaLink="J6" lockText="1" noThreeD="1"/>
</file>

<file path=xl/ctrlProps/ctrlProp536.xml><?xml version="1.0" encoding="utf-8"?>
<formControlPr xmlns="http://schemas.microsoft.com/office/spreadsheetml/2009/9/main" objectType="CheckBox" fmlaLink="J6" lockText="1" noThreeD="1"/>
</file>

<file path=xl/ctrlProps/ctrlProp537.xml><?xml version="1.0" encoding="utf-8"?>
<formControlPr xmlns="http://schemas.microsoft.com/office/spreadsheetml/2009/9/main" objectType="CheckBox" fmlaLink="J7" lockText="1" noThreeD="1"/>
</file>

<file path=xl/ctrlProps/ctrlProp538.xml><?xml version="1.0" encoding="utf-8"?>
<formControlPr xmlns="http://schemas.microsoft.com/office/spreadsheetml/2009/9/main" objectType="CheckBox" fmlaLink="J6" lockText="1" noThreeD="1"/>
</file>

<file path=xl/ctrlProps/ctrlProp539.xml><?xml version="1.0" encoding="utf-8"?>
<formControlPr xmlns="http://schemas.microsoft.com/office/spreadsheetml/2009/9/main" objectType="CheckBox" fmlaLink="J6" lockText="1" noThreeD="1"/>
</file>

<file path=xl/ctrlProps/ctrlProp54.xml><?xml version="1.0" encoding="utf-8"?>
<formControlPr xmlns="http://schemas.microsoft.com/office/spreadsheetml/2009/9/main" objectType="CheckBox" fmlaLink="K18" lockText="1" noThreeD="1"/>
</file>

<file path=xl/ctrlProps/ctrlProp540.xml><?xml version="1.0" encoding="utf-8"?>
<formControlPr xmlns="http://schemas.microsoft.com/office/spreadsheetml/2009/9/main" objectType="CheckBox" fmlaLink="J11" lockText="1" noThreeD="1"/>
</file>

<file path=xl/ctrlProps/ctrlProp541.xml><?xml version="1.0" encoding="utf-8"?>
<formControlPr xmlns="http://schemas.microsoft.com/office/spreadsheetml/2009/9/main" objectType="CheckBox" fmlaLink="J6" lockText="1" noThreeD="1"/>
</file>

<file path=xl/ctrlProps/ctrlProp542.xml><?xml version="1.0" encoding="utf-8"?>
<formControlPr xmlns="http://schemas.microsoft.com/office/spreadsheetml/2009/9/main" objectType="CheckBox" fmlaLink="J6" lockText="1" noThreeD="1"/>
</file>

<file path=xl/ctrlProps/ctrlProp543.xml><?xml version="1.0" encoding="utf-8"?>
<formControlPr xmlns="http://schemas.microsoft.com/office/spreadsheetml/2009/9/main" objectType="CheckBox" fmlaLink="J6" lockText="1" noThreeD="1"/>
</file>

<file path=xl/ctrlProps/ctrlProp544.xml><?xml version="1.0" encoding="utf-8"?>
<formControlPr xmlns="http://schemas.microsoft.com/office/spreadsheetml/2009/9/main" objectType="CheckBox" fmlaLink="J10" lockText="1" noThreeD="1"/>
</file>

<file path=xl/ctrlProps/ctrlProp545.xml><?xml version="1.0" encoding="utf-8"?>
<formControlPr xmlns="http://schemas.microsoft.com/office/spreadsheetml/2009/9/main" objectType="CheckBox" fmlaLink="J6" lockText="1" noThreeD="1"/>
</file>

<file path=xl/ctrlProps/ctrlProp546.xml><?xml version="1.0" encoding="utf-8"?>
<formControlPr xmlns="http://schemas.microsoft.com/office/spreadsheetml/2009/9/main" objectType="CheckBox" fmlaLink="J6" lockText="1" noThreeD="1"/>
</file>

<file path=xl/ctrlProps/ctrlProp547.xml><?xml version="1.0" encoding="utf-8"?>
<formControlPr xmlns="http://schemas.microsoft.com/office/spreadsheetml/2009/9/main" objectType="CheckBox" fmlaLink="J6" lockText="1" noThreeD="1"/>
</file>

<file path=xl/ctrlProps/ctrlProp548.xml><?xml version="1.0" encoding="utf-8"?>
<formControlPr xmlns="http://schemas.microsoft.com/office/spreadsheetml/2009/9/main" objectType="CheckBox" fmlaLink="J19" lockText="1" noThreeD="1"/>
</file>

<file path=xl/ctrlProps/ctrlProp549.xml><?xml version="1.0" encoding="utf-8"?>
<formControlPr xmlns="http://schemas.microsoft.com/office/spreadsheetml/2009/9/main" objectType="CheckBox" fmlaLink="J6" lockText="1" noThreeD="1"/>
</file>

<file path=xl/ctrlProps/ctrlProp55.xml><?xml version="1.0" encoding="utf-8"?>
<formControlPr xmlns="http://schemas.microsoft.com/office/spreadsheetml/2009/9/main" objectType="CheckBox" fmlaLink="L6" lockText="1" noThreeD="1"/>
</file>

<file path=xl/ctrlProps/ctrlProp550.xml><?xml version="1.0" encoding="utf-8"?>
<formControlPr xmlns="http://schemas.microsoft.com/office/spreadsheetml/2009/9/main" objectType="CheckBox" fmlaLink="J6" lockText="1" noThreeD="1"/>
</file>

<file path=xl/ctrlProps/ctrlProp551.xml><?xml version="1.0" encoding="utf-8"?>
<formControlPr xmlns="http://schemas.microsoft.com/office/spreadsheetml/2009/9/main" objectType="CheckBox" fmlaLink="J6" lockText="1" noThreeD="1"/>
</file>

<file path=xl/ctrlProps/ctrlProp552.xml><?xml version="1.0" encoding="utf-8"?>
<formControlPr xmlns="http://schemas.microsoft.com/office/spreadsheetml/2009/9/main" objectType="CheckBox" fmlaLink="J6" lockText="1" noThreeD="1"/>
</file>

<file path=xl/ctrlProps/ctrlProp553.xml><?xml version="1.0" encoding="utf-8"?>
<formControlPr xmlns="http://schemas.microsoft.com/office/spreadsheetml/2009/9/main" objectType="CheckBox" fmlaLink="J6" lockText="1" noThreeD="1"/>
</file>

<file path=xl/ctrlProps/ctrlProp554.xml><?xml version="1.0" encoding="utf-8"?>
<formControlPr xmlns="http://schemas.microsoft.com/office/spreadsheetml/2009/9/main" objectType="CheckBox" fmlaLink="J7" lockText="1" noThreeD="1"/>
</file>

<file path=xl/ctrlProps/ctrlProp555.xml><?xml version="1.0" encoding="utf-8"?>
<formControlPr xmlns="http://schemas.microsoft.com/office/spreadsheetml/2009/9/main" objectType="CheckBox" fmlaLink="J6" lockText="1" noThreeD="1"/>
</file>

<file path=xl/ctrlProps/ctrlProp556.xml><?xml version="1.0" encoding="utf-8"?>
<formControlPr xmlns="http://schemas.microsoft.com/office/spreadsheetml/2009/9/main" objectType="CheckBox" fmlaLink="J6" lockText="1" noThreeD="1"/>
</file>

<file path=xl/ctrlProps/ctrlProp557.xml><?xml version="1.0" encoding="utf-8"?>
<formControlPr xmlns="http://schemas.microsoft.com/office/spreadsheetml/2009/9/main" objectType="CheckBox" fmlaLink="J6" lockText="1" noThreeD="1"/>
</file>

<file path=xl/ctrlProps/ctrlProp558.xml><?xml version="1.0" encoding="utf-8"?>
<formControlPr xmlns="http://schemas.microsoft.com/office/spreadsheetml/2009/9/main" objectType="CheckBox" fmlaLink="J6" lockText="1" noThreeD="1"/>
</file>

<file path=xl/ctrlProps/ctrlProp559.xml><?xml version="1.0" encoding="utf-8"?>
<formControlPr xmlns="http://schemas.microsoft.com/office/spreadsheetml/2009/9/main" objectType="CheckBox" fmlaLink="J6" lockText="1" noThreeD="1"/>
</file>

<file path=xl/ctrlProps/ctrlProp56.xml><?xml version="1.0" encoding="utf-8"?>
<formControlPr xmlns="http://schemas.microsoft.com/office/spreadsheetml/2009/9/main" objectType="CheckBox" fmlaLink="J6" lockText="1" noThreeD="1"/>
</file>

<file path=xl/ctrlProps/ctrlProp560.xml><?xml version="1.0" encoding="utf-8"?>
<formControlPr xmlns="http://schemas.microsoft.com/office/spreadsheetml/2009/9/main" objectType="CheckBox" fmlaLink="J6" lockText="1" noThreeD="1"/>
</file>

<file path=xl/ctrlProps/ctrlProp561.xml><?xml version="1.0" encoding="utf-8"?>
<formControlPr xmlns="http://schemas.microsoft.com/office/spreadsheetml/2009/9/main" objectType="CheckBox" fmlaLink="J6" lockText="1" noThreeD="1"/>
</file>

<file path=xl/ctrlProps/ctrlProp562.xml><?xml version="1.0" encoding="utf-8"?>
<formControlPr xmlns="http://schemas.microsoft.com/office/spreadsheetml/2009/9/main" objectType="CheckBox" fmlaLink="J11" lockText="1" noThreeD="1"/>
</file>

<file path=xl/ctrlProps/ctrlProp563.xml><?xml version="1.0" encoding="utf-8"?>
<formControlPr xmlns="http://schemas.microsoft.com/office/spreadsheetml/2009/9/main" objectType="CheckBox" fmlaLink="J6" lockText="1" noThreeD="1"/>
</file>

<file path=xl/ctrlProps/ctrlProp564.xml><?xml version="1.0" encoding="utf-8"?>
<formControlPr xmlns="http://schemas.microsoft.com/office/spreadsheetml/2009/9/main" objectType="CheckBox" fmlaLink="J12" lockText="1" noThreeD="1"/>
</file>

<file path=xl/ctrlProps/ctrlProp565.xml><?xml version="1.0" encoding="utf-8"?>
<formControlPr xmlns="http://schemas.microsoft.com/office/spreadsheetml/2009/9/main" objectType="CheckBox" fmlaLink="J6" lockText="1" noThreeD="1"/>
</file>

<file path=xl/ctrlProps/ctrlProp566.xml><?xml version="1.0" encoding="utf-8"?>
<formControlPr xmlns="http://schemas.microsoft.com/office/spreadsheetml/2009/9/main" objectType="CheckBox" fmlaLink="J6" lockText="1" noThreeD="1"/>
</file>

<file path=xl/ctrlProps/ctrlProp567.xml><?xml version="1.0" encoding="utf-8"?>
<formControlPr xmlns="http://schemas.microsoft.com/office/spreadsheetml/2009/9/main" objectType="CheckBox" fmlaLink="J6" lockText="1" noThreeD="1"/>
</file>

<file path=xl/ctrlProps/ctrlProp568.xml><?xml version="1.0" encoding="utf-8"?>
<formControlPr xmlns="http://schemas.microsoft.com/office/spreadsheetml/2009/9/main" objectType="CheckBox" fmlaLink="J6" lockText="1" noThreeD="1"/>
</file>

<file path=xl/ctrlProps/ctrlProp569.xml><?xml version="1.0" encoding="utf-8"?>
<formControlPr xmlns="http://schemas.microsoft.com/office/spreadsheetml/2009/9/main" objectType="CheckBox" fmlaLink="J6" lockText="1" noThreeD="1"/>
</file>

<file path=xl/ctrlProps/ctrlProp57.xml><?xml version="1.0" encoding="utf-8"?>
<formControlPr xmlns="http://schemas.microsoft.com/office/spreadsheetml/2009/9/main" objectType="CheckBox" fmlaLink="L6" lockText="1" noThreeD="1"/>
</file>

<file path=xl/ctrlProps/ctrlProp570.xml><?xml version="1.0" encoding="utf-8"?>
<formControlPr xmlns="http://schemas.microsoft.com/office/spreadsheetml/2009/9/main" objectType="CheckBox" fmlaLink="J10" lockText="1" noThreeD="1"/>
</file>

<file path=xl/ctrlProps/ctrlProp571.xml><?xml version="1.0" encoding="utf-8"?>
<formControlPr xmlns="http://schemas.microsoft.com/office/spreadsheetml/2009/9/main" objectType="CheckBox" fmlaLink="J11" lockText="1" noThreeD="1"/>
</file>

<file path=xl/ctrlProps/ctrlProp572.xml><?xml version="1.0" encoding="utf-8"?>
<formControlPr xmlns="http://schemas.microsoft.com/office/spreadsheetml/2009/9/main" objectType="CheckBox" fmlaLink="J6" lockText="1" noThreeD="1"/>
</file>

<file path=xl/ctrlProps/ctrlProp573.xml><?xml version="1.0" encoding="utf-8"?>
<formControlPr xmlns="http://schemas.microsoft.com/office/spreadsheetml/2009/9/main" objectType="CheckBox" fmlaLink="J6" lockText="1" noThreeD="1"/>
</file>

<file path=xl/ctrlProps/ctrlProp574.xml><?xml version="1.0" encoding="utf-8"?>
<formControlPr xmlns="http://schemas.microsoft.com/office/spreadsheetml/2009/9/main" objectType="CheckBox" fmlaLink="J6" lockText="1" noThreeD="1"/>
</file>

<file path=xl/ctrlProps/ctrlProp575.xml><?xml version="1.0" encoding="utf-8"?>
<formControlPr xmlns="http://schemas.microsoft.com/office/spreadsheetml/2009/9/main" objectType="CheckBox" fmlaLink="J6" lockText="1" noThreeD="1"/>
</file>

<file path=xl/ctrlProps/ctrlProp576.xml><?xml version="1.0" encoding="utf-8"?>
<formControlPr xmlns="http://schemas.microsoft.com/office/spreadsheetml/2009/9/main" objectType="CheckBox" fmlaLink="J6" lockText="1" noThreeD="1"/>
</file>

<file path=xl/ctrlProps/ctrlProp577.xml><?xml version="1.0" encoding="utf-8"?>
<formControlPr xmlns="http://schemas.microsoft.com/office/spreadsheetml/2009/9/main" objectType="CheckBox" fmlaLink="J23" lockText="1" noThreeD="1"/>
</file>

<file path=xl/ctrlProps/ctrlProp578.xml><?xml version="1.0" encoding="utf-8"?>
<formControlPr xmlns="http://schemas.microsoft.com/office/spreadsheetml/2009/9/main" objectType="CheckBox" fmlaLink="J11" lockText="1" noThreeD="1"/>
</file>

<file path=xl/ctrlProps/ctrlProp579.xml><?xml version="1.0" encoding="utf-8"?>
<formControlPr xmlns="http://schemas.microsoft.com/office/spreadsheetml/2009/9/main" objectType="CheckBox" fmlaLink="J6" lockText="1" noThreeD="1"/>
</file>

<file path=xl/ctrlProps/ctrlProp58.xml><?xml version="1.0" encoding="utf-8"?>
<formControlPr xmlns="http://schemas.microsoft.com/office/spreadsheetml/2009/9/main" objectType="CheckBox" fmlaLink="J6" lockText="1" noThreeD="1"/>
</file>

<file path=xl/ctrlProps/ctrlProp580.xml><?xml version="1.0" encoding="utf-8"?>
<formControlPr xmlns="http://schemas.microsoft.com/office/spreadsheetml/2009/9/main" objectType="CheckBox" fmlaLink="J6" lockText="1" noThreeD="1"/>
</file>

<file path=xl/ctrlProps/ctrlProp581.xml><?xml version="1.0" encoding="utf-8"?>
<formControlPr xmlns="http://schemas.microsoft.com/office/spreadsheetml/2009/9/main" objectType="CheckBox" fmlaLink="J7" lockText="1" noThreeD="1"/>
</file>

<file path=xl/ctrlProps/ctrlProp582.xml><?xml version="1.0" encoding="utf-8"?>
<formControlPr xmlns="http://schemas.microsoft.com/office/spreadsheetml/2009/9/main" objectType="CheckBox" fmlaLink="J6" lockText="1" noThreeD="1"/>
</file>

<file path=xl/ctrlProps/ctrlProp583.xml><?xml version="1.0" encoding="utf-8"?>
<formControlPr xmlns="http://schemas.microsoft.com/office/spreadsheetml/2009/9/main" objectType="CheckBox" fmlaLink="J6" lockText="1" noThreeD="1"/>
</file>

<file path=xl/ctrlProps/ctrlProp584.xml><?xml version="1.0" encoding="utf-8"?>
<formControlPr xmlns="http://schemas.microsoft.com/office/spreadsheetml/2009/9/main" objectType="CheckBox" fmlaLink="J11" lockText="1" noThreeD="1"/>
</file>

<file path=xl/ctrlProps/ctrlProp585.xml><?xml version="1.0" encoding="utf-8"?>
<formControlPr xmlns="http://schemas.microsoft.com/office/spreadsheetml/2009/9/main" objectType="CheckBox" fmlaLink="J6" lockText="1" noThreeD="1"/>
</file>

<file path=xl/ctrlProps/ctrlProp586.xml><?xml version="1.0" encoding="utf-8"?>
<formControlPr xmlns="http://schemas.microsoft.com/office/spreadsheetml/2009/9/main" objectType="CheckBox" fmlaLink="J6" lockText="1" noThreeD="1"/>
</file>

<file path=xl/ctrlProps/ctrlProp587.xml><?xml version="1.0" encoding="utf-8"?>
<formControlPr xmlns="http://schemas.microsoft.com/office/spreadsheetml/2009/9/main" objectType="CheckBox" fmlaLink="J6" lockText="1" noThreeD="1"/>
</file>

<file path=xl/ctrlProps/ctrlProp588.xml><?xml version="1.0" encoding="utf-8"?>
<formControlPr xmlns="http://schemas.microsoft.com/office/spreadsheetml/2009/9/main" objectType="CheckBox" fmlaLink="J10" lockText="1" noThreeD="1"/>
</file>

<file path=xl/ctrlProps/ctrlProp589.xml><?xml version="1.0" encoding="utf-8"?>
<formControlPr xmlns="http://schemas.microsoft.com/office/spreadsheetml/2009/9/main" objectType="CheckBox" fmlaLink="J6" lockText="1" noThreeD="1"/>
</file>

<file path=xl/ctrlProps/ctrlProp59.xml><?xml version="1.0" encoding="utf-8"?>
<formControlPr xmlns="http://schemas.microsoft.com/office/spreadsheetml/2009/9/main" objectType="CheckBox" fmlaLink="K19" lockText="1" noThreeD="1"/>
</file>

<file path=xl/ctrlProps/ctrlProp590.xml><?xml version="1.0" encoding="utf-8"?>
<formControlPr xmlns="http://schemas.microsoft.com/office/spreadsheetml/2009/9/main" objectType="CheckBox" fmlaLink="J6" lockText="1" noThreeD="1"/>
</file>

<file path=xl/ctrlProps/ctrlProp591.xml><?xml version="1.0" encoding="utf-8"?>
<formControlPr xmlns="http://schemas.microsoft.com/office/spreadsheetml/2009/9/main" objectType="CheckBox" fmlaLink="J6" lockText="1" noThreeD="1"/>
</file>

<file path=xl/ctrlProps/ctrlProp592.xml><?xml version="1.0" encoding="utf-8"?>
<formControlPr xmlns="http://schemas.microsoft.com/office/spreadsheetml/2009/9/main" objectType="CheckBox" fmlaLink="J19" lockText="1" noThreeD="1"/>
</file>

<file path=xl/ctrlProps/ctrlProp593.xml><?xml version="1.0" encoding="utf-8"?>
<formControlPr xmlns="http://schemas.microsoft.com/office/spreadsheetml/2009/9/main" objectType="CheckBox" fmlaLink="J6" lockText="1" noThreeD="1"/>
</file>

<file path=xl/ctrlProps/ctrlProp594.xml><?xml version="1.0" encoding="utf-8"?>
<formControlPr xmlns="http://schemas.microsoft.com/office/spreadsheetml/2009/9/main" objectType="CheckBox" fmlaLink="J6" lockText="1" noThreeD="1"/>
</file>

<file path=xl/ctrlProps/ctrlProp595.xml><?xml version="1.0" encoding="utf-8"?>
<formControlPr xmlns="http://schemas.microsoft.com/office/spreadsheetml/2009/9/main" objectType="CheckBox" fmlaLink="J6" lockText="1" noThreeD="1"/>
</file>

<file path=xl/ctrlProps/ctrlProp596.xml><?xml version="1.0" encoding="utf-8"?>
<formControlPr xmlns="http://schemas.microsoft.com/office/spreadsheetml/2009/9/main" objectType="CheckBox" fmlaLink="J6" lockText="1" noThreeD="1"/>
</file>

<file path=xl/ctrlProps/ctrlProp597.xml><?xml version="1.0" encoding="utf-8"?>
<formControlPr xmlns="http://schemas.microsoft.com/office/spreadsheetml/2009/9/main" objectType="CheckBox" fmlaLink="J6" lockText="1" noThreeD="1"/>
</file>

<file path=xl/ctrlProps/ctrlProp598.xml><?xml version="1.0" encoding="utf-8"?>
<formControlPr xmlns="http://schemas.microsoft.com/office/spreadsheetml/2009/9/main" objectType="CheckBox" fmlaLink="J7" lockText="1" noThreeD="1"/>
</file>

<file path=xl/ctrlProps/ctrlProp599.xml><?xml version="1.0" encoding="utf-8"?>
<formControlPr xmlns="http://schemas.microsoft.com/office/spreadsheetml/2009/9/main" objectType="CheckBox" fmlaLink="J6" lockText="1" noThreeD="1"/>
</file>

<file path=xl/ctrlProps/ctrlProp6.xml><?xml version="1.0" encoding="utf-8"?>
<formControlPr xmlns="http://schemas.microsoft.com/office/spreadsheetml/2009/9/main" objectType="CheckBox" fmlaLink="J6" lockText="1" noThreeD="1"/>
</file>

<file path=xl/ctrlProps/ctrlProp60.xml><?xml version="1.0" encoding="utf-8"?>
<formControlPr xmlns="http://schemas.microsoft.com/office/spreadsheetml/2009/9/main" objectType="CheckBox" fmlaLink="L6" lockText="1" noThreeD="1"/>
</file>

<file path=xl/ctrlProps/ctrlProp600.xml><?xml version="1.0" encoding="utf-8"?>
<formControlPr xmlns="http://schemas.microsoft.com/office/spreadsheetml/2009/9/main" objectType="CheckBox" fmlaLink="J6" lockText="1" noThreeD="1"/>
</file>

<file path=xl/ctrlProps/ctrlProp601.xml><?xml version="1.0" encoding="utf-8"?>
<formControlPr xmlns="http://schemas.microsoft.com/office/spreadsheetml/2009/9/main" objectType="CheckBox" fmlaLink="J6" lockText="1" noThreeD="1"/>
</file>

<file path=xl/ctrlProps/ctrlProp602.xml><?xml version="1.0" encoding="utf-8"?>
<formControlPr xmlns="http://schemas.microsoft.com/office/spreadsheetml/2009/9/main" objectType="CheckBox" fmlaLink="J6" lockText="1" noThreeD="1"/>
</file>

<file path=xl/ctrlProps/ctrlProp603.xml><?xml version="1.0" encoding="utf-8"?>
<formControlPr xmlns="http://schemas.microsoft.com/office/spreadsheetml/2009/9/main" objectType="CheckBox" fmlaLink="J6" lockText="1" noThreeD="1"/>
</file>

<file path=xl/ctrlProps/ctrlProp604.xml><?xml version="1.0" encoding="utf-8"?>
<formControlPr xmlns="http://schemas.microsoft.com/office/spreadsheetml/2009/9/main" objectType="CheckBox" fmlaLink="J6" lockText="1" noThreeD="1"/>
</file>

<file path=xl/ctrlProps/ctrlProp605.xml><?xml version="1.0" encoding="utf-8"?>
<formControlPr xmlns="http://schemas.microsoft.com/office/spreadsheetml/2009/9/main" objectType="CheckBox" fmlaLink="J6" lockText="1" noThreeD="1"/>
</file>

<file path=xl/ctrlProps/ctrlProp606.xml><?xml version="1.0" encoding="utf-8"?>
<formControlPr xmlns="http://schemas.microsoft.com/office/spreadsheetml/2009/9/main" objectType="CheckBox" fmlaLink="J11" lockText="1" noThreeD="1"/>
</file>

<file path=xl/ctrlProps/ctrlProp607.xml><?xml version="1.0" encoding="utf-8"?>
<formControlPr xmlns="http://schemas.microsoft.com/office/spreadsheetml/2009/9/main" objectType="CheckBox" fmlaLink="J6" lockText="1" noThreeD="1"/>
</file>

<file path=xl/ctrlProps/ctrlProp608.xml><?xml version="1.0" encoding="utf-8"?>
<formControlPr xmlns="http://schemas.microsoft.com/office/spreadsheetml/2009/9/main" objectType="CheckBox" fmlaLink="J12" lockText="1" noThreeD="1"/>
</file>

<file path=xl/ctrlProps/ctrlProp609.xml><?xml version="1.0" encoding="utf-8"?>
<formControlPr xmlns="http://schemas.microsoft.com/office/spreadsheetml/2009/9/main" objectType="CheckBox" fmlaLink="J6" lockText="1" noThreeD="1"/>
</file>

<file path=xl/ctrlProps/ctrlProp61.xml><?xml version="1.0" encoding="utf-8"?>
<formControlPr xmlns="http://schemas.microsoft.com/office/spreadsheetml/2009/9/main" objectType="CheckBox" fmlaLink="J6" lockText="1" noThreeD="1"/>
</file>

<file path=xl/ctrlProps/ctrlProp610.xml><?xml version="1.0" encoding="utf-8"?>
<formControlPr xmlns="http://schemas.microsoft.com/office/spreadsheetml/2009/9/main" objectType="CheckBox" fmlaLink="J6" lockText="1" noThreeD="1"/>
</file>

<file path=xl/ctrlProps/ctrlProp611.xml><?xml version="1.0" encoding="utf-8"?>
<formControlPr xmlns="http://schemas.microsoft.com/office/spreadsheetml/2009/9/main" objectType="CheckBox" fmlaLink="J6" lockText="1" noThreeD="1"/>
</file>

<file path=xl/ctrlProps/ctrlProp612.xml><?xml version="1.0" encoding="utf-8"?>
<formControlPr xmlns="http://schemas.microsoft.com/office/spreadsheetml/2009/9/main" objectType="CheckBox" fmlaLink="J6" lockText="1" noThreeD="1"/>
</file>

<file path=xl/ctrlProps/ctrlProp613.xml><?xml version="1.0" encoding="utf-8"?>
<formControlPr xmlns="http://schemas.microsoft.com/office/spreadsheetml/2009/9/main" objectType="CheckBox" fmlaLink="J6" lockText="1" noThreeD="1"/>
</file>

<file path=xl/ctrlProps/ctrlProp614.xml><?xml version="1.0" encoding="utf-8"?>
<formControlPr xmlns="http://schemas.microsoft.com/office/spreadsheetml/2009/9/main" objectType="CheckBox" fmlaLink="J10" lockText="1" noThreeD="1"/>
</file>

<file path=xl/ctrlProps/ctrlProp615.xml><?xml version="1.0" encoding="utf-8"?>
<formControlPr xmlns="http://schemas.microsoft.com/office/spreadsheetml/2009/9/main" objectType="CheckBox" fmlaLink="J11" lockText="1" noThreeD="1"/>
</file>

<file path=xl/ctrlProps/ctrlProp616.xml><?xml version="1.0" encoding="utf-8"?>
<formControlPr xmlns="http://schemas.microsoft.com/office/spreadsheetml/2009/9/main" objectType="CheckBox" fmlaLink="J6" lockText="1" noThreeD="1"/>
</file>

<file path=xl/ctrlProps/ctrlProp617.xml><?xml version="1.0" encoding="utf-8"?>
<formControlPr xmlns="http://schemas.microsoft.com/office/spreadsheetml/2009/9/main" objectType="CheckBox" fmlaLink="J6" lockText="1" noThreeD="1"/>
</file>

<file path=xl/ctrlProps/ctrlProp618.xml><?xml version="1.0" encoding="utf-8"?>
<formControlPr xmlns="http://schemas.microsoft.com/office/spreadsheetml/2009/9/main" objectType="CheckBox" fmlaLink="J6" lockText="1" noThreeD="1"/>
</file>

<file path=xl/ctrlProps/ctrlProp619.xml><?xml version="1.0" encoding="utf-8"?>
<formControlPr xmlns="http://schemas.microsoft.com/office/spreadsheetml/2009/9/main" objectType="CheckBox" fmlaLink="J6" lockText="1" noThreeD="1"/>
</file>

<file path=xl/ctrlProps/ctrlProp62.xml><?xml version="1.0" encoding="utf-8"?>
<formControlPr xmlns="http://schemas.microsoft.com/office/spreadsheetml/2009/9/main" objectType="CheckBox" fmlaLink="L6" lockText="1" noThreeD="1"/>
</file>

<file path=xl/ctrlProps/ctrlProp620.xml><?xml version="1.0" encoding="utf-8"?>
<formControlPr xmlns="http://schemas.microsoft.com/office/spreadsheetml/2009/9/main" objectType="CheckBox" fmlaLink="J6" lockText="1" noThreeD="1"/>
</file>

<file path=xl/ctrlProps/ctrlProp621.xml><?xml version="1.0" encoding="utf-8"?>
<formControlPr xmlns="http://schemas.microsoft.com/office/spreadsheetml/2009/9/main" objectType="CheckBox" fmlaLink="J24" lockText="1" noThreeD="1"/>
</file>

<file path=xl/ctrlProps/ctrlProp622.xml><?xml version="1.0" encoding="utf-8"?>
<formControlPr xmlns="http://schemas.microsoft.com/office/spreadsheetml/2009/9/main" objectType="CheckBox" fmlaLink="J11" lockText="1" noThreeD="1"/>
</file>

<file path=xl/ctrlProps/ctrlProp623.xml><?xml version="1.0" encoding="utf-8"?>
<formControlPr xmlns="http://schemas.microsoft.com/office/spreadsheetml/2009/9/main" objectType="CheckBox" fmlaLink="J6" lockText="1" noThreeD="1"/>
</file>

<file path=xl/ctrlProps/ctrlProp624.xml><?xml version="1.0" encoding="utf-8"?>
<formControlPr xmlns="http://schemas.microsoft.com/office/spreadsheetml/2009/9/main" objectType="CheckBox" fmlaLink="J6" lockText="1" noThreeD="1"/>
</file>

<file path=xl/ctrlProps/ctrlProp625.xml><?xml version="1.0" encoding="utf-8"?>
<formControlPr xmlns="http://schemas.microsoft.com/office/spreadsheetml/2009/9/main" objectType="CheckBox" fmlaLink="J7" lockText="1" noThreeD="1"/>
</file>

<file path=xl/ctrlProps/ctrlProp626.xml><?xml version="1.0" encoding="utf-8"?>
<formControlPr xmlns="http://schemas.microsoft.com/office/spreadsheetml/2009/9/main" objectType="CheckBox" fmlaLink="J6" lockText="1" noThreeD="1"/>
</file>

<file path=xl/ctrlProps/ctrlProp627.xml><?xml version="1.0" encoding="utf-8"?>
<formControlPr xmlns="http://schemas.microsoft.com/office/spreadsheetml/2009/9/main" objectType="CheckBox" fmlaLink="J6" lockText="1" noThreeD="1"/>
</file>

<file path=xl/ctrlProps/ctrlProp628.xml><?xml version="1.0" encoding="utf-8"?>
<formControlPr xmlns="http://schemas.microsoft.com/office/spreadsheetml/2009/9/main" objectType="CheckBox" fmlaLink="J11" lockText="1" noThreeD="1"/>
</file>

<file path=xl/ctrlProps/ctrlProp629.xml><?xml version="1.0" encoding="utf-8"?>
<formControlPr xmlns="http://schemas.microsoft.com/office/spreadsheetml/2009/9/main" objectType="CheckBox" fmlaLink="J6" lockText="1" noThreeD="1"/>
</file>

<file path=xl/ctrlProps/ctrlProp63.xml><?xml version="1.0" encoding="utf-8"?>
<formControlPr xmlns="http://schemas.microsoft.com/office/spreadsheetml/2009/9/main" objectType="CheckBox" fmlaLink="J6" lockText="1" noThreeD="1"/>
</file>

<file path=xl/ctrlProps/ctrlProp630.xml><?xml version="1.0" encoding="utf-8"?>
<formControlPr xmlns="http://schemas.microsoft.com/office/spreadsheetml/2009/9/main" objectType="CheckBox" fmlaLink="J6" lockText="1" noThreeD="1"/>
</file>

<file path=xl/ctrlProps/ctrlProp631.xml><?xml version="1.0" encoding="utf-8"?>
<formControlPr xmlns="http://schemas.microsoft.com/office/spreadsheetml/2009/9/main" objectType="CheckBox" fmlaLink="J6" lockText="1" noThreeD="1"/>
</file>

<file path=xl/ctrlProps/ctrlProp632.xml><?xml version="1.0" encoding="utf-8"?>
<formControlPr xmlns="http://schemas.microsoft.com/office/spreadsheetml/2009/9/main" objectType="CheckBox" fmlaLink="J10" lockText="1" noThreeD="1"/>
</file>

<file path=xl/ctrlProps/ctrlProp633.xml><?xml version="1.0" encoding="utf-8"?>
<formControlPr xmlns="http://schemas.microsoft.com/office/spreadsheetml/2009/9/main" objectType="CheckBox" fmlaLink="J6" lockText="1" noThreeD="1"/>
</file>

<file path=xl/ctrlProps/ctrlProp634.xml><?xml version="1.0" encoding="utf-8"?>
<formControlPr xmlns="http://schemas.microsoft.com/office/spreadsheetml/2009/9/main" objectType="CheckBox" fmlaLink="J6" lockText="1" noThreeD="1"/>
</file>

<file path=xl/ctrlProps/ctrlProp635.xml><?xml version="1.0" encoding="utf-8"?>
<formControlPr xmlns="http://schemas.microsoft.com/office/spreadsheetml/2009/9/main" objectType="CheckBox" fmlaLink="J6" lockText="1" noThreeD="1"/>
</file>

<file path=xl/ctrlProps/ctrlProp636.xml><?xml version="1.0" encoding="utf-8"?>
<formControlPr xmlns="http://schemas.microsoft.com/office/spreadsheetml/2009/9/main" objectType="CheckBox" fmlaLink="J19" lockText="1" noThreeD="1"/>
</file>

<file path=xl/ctrlProps/ctrlProp637.xml><?xml version="1.0" encoding="utf-8"?>
<formControlPr xmlns="http://schemas.microsoft.com/office/spreadsheetml/2009/9/main" objectType="CheckBox" fmlaLink="J6" lockText="1" noThreeD="1"/>
</file>

<file path=xl/ctrlProps/ctrlProp638.xml><?xml version="1.0" encoding="utf-8"?>
<formControlPr xmlns="http://schemas.microsoft.com/office/spreadsheetml/2009/9/main" objectType="CheckBox" fmlaLink="J6" lockText="1" noThreeD="1"/>
</file>

<file path=xl/ctrlProps/ctrlProp639.xml><?xml version="1.0" encoding="utf-8"?>
<formControlPr xmlns="http://schemas.microsoft.com/office/spreadsheetml/2009/9/main" objectType="CheckBox" fmlaLink="J6" lockText="1" noThreeD="1"/>
</file>

<file path=xl/ctrlProps/ctrlProp64.xml><?xml version="1.0" encoding="utf-8"?>
<formControlPr xmlns="http://schemas.microsoft.com/office/spreadsheetml/2009/9/main" objectType="CheckBox" fmlaLink="K20" lockText="1" noThreeD="1"/>
</file>

<file path=xl/ctrlProps/ctrlProp640.xml><?xml version="1.0" encoding="utf-8"?>
<formControlPr xmlns="http://schemas.microsoft.com/office/spreadsheetml/2009/9/main" objectType="CheckBox" fmlaLink="J6" lockText="1" noThreeD="1"/>
</file>

<file path=xl/ctrlProps/ctrlProp641.xml><?xml version="1.0" encoding="utf-8"?>
<formControlPr xmlns="http://schemas.microsoft.com/office/spreadsheetml/2009/9/main" objectType="CheckBox" fmlaLink="J6" lockText="1" noThreeD="1"/>
</file>

<file path=xl/ctrlProps/ctrlProp642.xml><?xml version="1.0" encoding="utf-8"?>
<formControlPr xmlns="http://schemas.microsoft.com/office/spreadsheetml/2009/9/main" objectType="CheckBox" fmlaLink="J7" lockText="1" noThreeD="1"/>
</file>

<file path=xl/ctrlProps/ctrlProp643.xml><?xml version="1.0" encoding="utf-8"?>
<formControlPr xmlns="http://schemas.microsoft.com/office/spreadsheetml/2009/9/main" objectType="CheckBox" fmlaLink="J6" lockText="1" noThreeD="1"/>
</file>

<file path=xl/ctrlProps/ctrlProp644.xml><?xml version="1.0" encoding="utf-8"?>
<formControlPr xmlns="http://schemas.microsoft.com/office/spreadsheetml/2009/9/main" objectType="CheckBox" fmlaLink="J6" lockText="1" noThreeD="1"/>
</file>

<file path=xl/ctrlProps/ctrlProp645.xml><?xml version="1.0" encoding="utf-8"?>
<formControlPr xmlns="http://schemas.microsoft.com/office/spreadsheetml/2009/9/main" objectType="CheckBox" fmlaLink="J6" lockText="1" noThreeD="1"/>
</file>

<file path=xl/ctrlProps/ctrlProp646.xml><?xml version="1.0" encoding="utf-8"?>
<formControlPr xmlns="http://schemas.microsoft.com/office/spreadsheetml/2009/9/main" objectType="CheckBox" fmlaLink="J6" lockText="1" noThreeD="1"/>
</file>

<file path=xl/ctrlProps/ctrlProp647.xml><?xml version="1.0" encoding="utf-8"?>
<formControlPr xmlns="http://schemas.microsoft.com/office/spreadsheetml/2009/9/main" objectType="CheckBox" fmlaLink="J6" lockText="1" noThreeD="1"/>
</file>

<file path=xl/ctrlProps/ctrlProp648.xml><?xml version="1.0" encoding="utf-8"?>
<formControlPr xmlns="http://schemas.microsoft.com/office/spreadsheetml/2009/9/main" objectType="CheckBox" fmlaLink="J6" lockText="1" noThreeD="1"/>
</file>

<file path=xl/ctrlProps/ctrlProp649.xml><?xml version="1.0" encoding="utf-8"?>
<formControlPr xmlns="http://schemas.microsoft.com/office/spreadsheetml/2009/9/main" objectType="CheckBox" fmlaLink="J6" lockText="1" noThreeD="1"/>
</file>

<file path=xl/ctrlProps/ctrlProp65.xml><?xml version="1.0" encoding="utf-8"?>
<formControlPr xmlns="http://schemas.microsoft.com/office/spreadsheetml/2009/9/main" objectType="CheckBox" fmlaLink="L6" lockText="1" noThreeD="1"/>
</file>

<file path=xl/ctrlProps/ctrlProp650.xml><?xml version="1.0" encoding="utf-8"?>
<formControlPr xmlns="http://schemas.microsoft.com/office/spreadsheetml/2009/9/main" objectType="CheckBox" fmlaLink="J11" lockText="1" noThreeD="1"/>
</file>

<file path=xl/ctrlProps/ctrlProp651.xml><?xml version="1.0" encoding="utf-8"?>
<formControlPr xmlns="http://schemas.microsoft.com/office/spreadsheetml/2009/9/main" objectType="CheckBox" fmlaLink="J6" lockText="1" noThreeD="1"/>
</file>

<file path=xl/ctrlProps/ctrlProp652.xml><?xml version="1.0" encoding="utf-8"?>
<formControlPr xmlns="http://schemas.microsoft.com/office/spreadsheetml/2009/9/main" objectType="CheckBox" fmlaLink="J12" lockText="1" noThreeD="1"/>
</file>

<file path=xl/ctrlProps/ctrlProp653.xml><?xml version="1.0" encoding="utf-8"?>
<formControlPr xmlns="http://schemas.microsoft.com/office/spreadsheetml/2009/9/main" objectType="CheckBox" fmlaLink="J6" lockText="1" noThreeD="1"/>
</file>

<file path=xl/ctrlProps/ctrlProp654.xml><?xml version="1.0" encoding="utf-8"?>
<formControlPr xmlns="http://schemas.microsoft.com/office/spreadsheetml/2009/9/main" objectType="CheckBox" fmlaLink="J6" lockText="1" noThreeD="1"/>
</file>

<file path=xl/ctrlProps/ctrlProp655.xml><?xml version="1.0" encoding="utf-8"?>
<formControlPr xmlns="http://schemas.microsoft.com/office/spreadsheetml/2009/9/main" objectType="CheckBox" fmlaLink="J6" lockText="1" noThreeD="1"/>
</file>

<file path=xl/ctrlProps/ctrlProp656.xml><?xml version="1.0" encoding="utf-8"?>
<formControlPr xmlns="http://schemas.microsoft.com/office/spreadsheetml/2009/9/main" objectType="CheckBox" fmlaLink="J6" lockText="1" noThreeD="1"/>
</file>

<file path=xl/ctrlProps/ctrlProp657.xml><?xml version="1.0" encoding="utf-8"?>
<formControlPr xmlns="http://schemas.microsoft.com/office/spreadsheetml/2009/9/main" objectType="CheckBox" fmlaLink="J6" lockText="1" noThreeD="1"/>
</file>

<file path=xl/ctrlProps/ctrlProp658.xml><?xml version="1.0" encoding="utf-8"?>
<formControlPr xmlns="http://schemas.microsoft.com/office/spreadsheetml/2009/9/main" objectType="CheckBox" fmlaLink="J10" lockText="1" noThreeD="1"/>
</file>

<file path=xl/ctrlProps/ctrlProp659.xml><?xml version="1.0" encoding="utf-8"?>
<formControlPr xmlns="http://schemas.microsoft.com/office/spreadsheetml/2009/9/main" objectType="CheckBox" fmlaLink="J11" lockText="1" noThreeD="1"/>
</file>

<file path=xl/ctrlProps/ctrlProp66.xml><?xml version="1.0" encoding="utf-8"?>
<formControlPr xmlns="http://schemas.microsoft.com/office/spreadsheetml/2009/9/main" objectType="CheckBox" fmlaLink="J6" lockText="1" noThreeD="1"/>
</file>

<file path=xl/ctrlProps/ctrlProp660.xml><?xml version="1.0" encoding="utf-8"?>
<formControlPr xmlns="http://schemas.microsoft.com/office/spreadsheetml/2009/9/main" objectType="CheckBox" fmlaLink="J6" lockText="1" noThreeD="1"/>
</file>

<file path=xl/ctrlProps/ctrlProp661.xml><?xml version="1.0" encoding="utf-8"?>
<formControlPr xmlns="http://schemas.microsoft.com/office/spreadsheetml/2009/9/main" objectType="CheckBox" fmlaLink="J6" lockText="1" noThreeD="1"/>
</file>

<file path=xl/ctrlProps/ctrlProp662.xml><?xml version="1.0" encoding="utf-8"?>
<formControlPr xmlns="http://schemas.microsoft.com/office/spreadsheetml/2009/9/main" objectType="CheckBox" fmlaLink="J6" lockText="1" noThreeD="1"/>
</file>

<file path=xl/ctrlProps/ctrlProp663.xml><?xml version="1.0" encoding="utf-8"?>
<formControlPr xmlns="http://schemas.microsoft.com/office/spreadsheetml/2009/9/main" objectType="CheckBox" fmlaLink="J6" lockText="1" noThreeD="1"/>
</file>

<file path=xl/ctrlProps/ctrlProp664.xml><?xml version="1.0" encoding="utf-8"?>
<formControlPr xmlns="http://schemas.microsoft.com/office/spreadsheetml/2009/9/main" objectType="CheckBox" fmlaLink="J6" lockText="1" noThreeD="1"/>
</file>

<file path=xl/ctrlProps/ctrlProp665.xml><?xml version="1.0" encoding="utf-8"?>
<formControlPr xmlns="http://schemas.microsoft.com/office/spreadsheetml/2009/9/main" objectType="CheckBox" fmlaLink="J25" lockText="1" noThreeD="1"/>
</file>

<file path=xl/ctrlProps/ctrlProp666.xml><?xml version="1.0" encoding="utf-8"?>
<formControlPr xmlns="http://schemas.microsoft.com/office/spreadsheetml/2009/9/main" objectType="CheckBox" fmlaLink="J11" lockText="1" noThreeD="1"/>
</file>

<file path=xl/ctrlProps/ctrlProp667.xml><?xml version="1.0" encoding="utf-8"?>
<formControlPr xmlns="http://schemas.microsoft.com/office/spreadsheetml/2009/9/main" objectType="CheckBox" fmlaLink="J6" lockText="1" noThreeD="1"/>
</file>

<file path=xl/ctrlProps/ctrlProp668.xml><?xml version="1.0" encoding="utf-8"?>
<formControlPr xmlns="http://schemas.microsoft.com/office/spreadsheetml/2009/9/main" objectType="CheckBox" fmlaLink="J6" lockText="1" noThreeD="1"/>
</file>

<file path=xl/ctrlProps/ctrlProp669.xml><?xml version="1.0" encoding="utf-8"?>
<formControlPr xmlns="http://schemas.microsoft.com/office/spreadsheetml/2009/9/main" objectType="CheckBox" fmlaLink="J7" lockText="1" noThreeD="1"/>
</file>

<file path=xl/ctrlProps/ctrlProp67.xml><?xml version="1.0" encoding="utf-8"?>
<formControlPr xmlns="http://schemas.microsoft.com/office/spreadsheetml/2009/9/main" objectType="CheckBox" fmlaLink="L6" lockText="1" noThreeD="1"/>
</file>

<file path=xl/ctrlProps/ctrlProp670.xml><?xml version="1.0" encoding="utf-8"?>
<formControlPr xmlns="http://schemas.microsoft.com/office/spreadsheetml/2009/9/main" objectType="CheckBox" fmlaLink="J6" lockText="1" noThreeD="1"/>
</file>

<file path=xl/ctrlProps/ctrlProp671.xml><?xml version="1.0" encoding="utf-8"?>
<formControlPr xmlns="http://schemas.microsoft.com/office/spreadsheetml/2009/9/main" objectType="CheckBox" fmlaLink="J6" lockText="1" noThreeD="1"/>
</file>

<file path=xl/ctrlProps/ctrlProp672.xml><?xml version="1.0" encoding="utf-8"?>
<formControlPr xmlns="http://schemas.microsoft.com/office/spreadsheetml/2009/9/main" objectType="CheckBox" fmlaLink="J11" lockText="1" noThreeD="1"/>
</file>

<file path=xl/ctrlProps/ctrlProp673.xml><?xml version="1.0" encoding="utf-8"?>
<formControlPr xmlns="http://schemas.microsoft.com/office/spreadsheetml/2009/9/main" objectType="CheckBox" fmlaLink="J6" lockText="1" noThreeD="1"/>
</file>

<file path=xl/ctrlProps/ctrlProp674.xml><?xml version="1.0" encoding="utf-8"?>
<formControlPr xmlns="http://schemas.microsoft.com/office/spreadsheetml/2009/9/main" objectType="CheckBox" fmlaLink="J6" lockText="1" noThreeD="1"/>
</file>

<file path=xl/ctrlProps/ctrlProp675.xml><?xml version="1.0" encoding="utf-8"?>
<formControlPr xmlns="http://schemas.microsoft.com/office/spreadsheetml/2009/9/main" objectType="CheckBox" fmlaLink="J6" lockText="1" noThreeD="1"/>
</file>

<file path=xl/ctrlProps/ctrlProp676.xml><?xml version="1.0" encoding="utf-8"?>
<formControlPr xmlns="http://schemas.microsoft.com/office/spreadsheetml/2009/9/main" objectType="CheckBox" fmlaLink="J10" lockText="1" noThreeD="1"/>
</file>

<file path=xl/ctrlProps/ctrlProp677.xml><?xml version="1.0" encoding="utf-8"?>
<formControlPr xmlns="http://schemas.microsoft.com/office/spreadsheetml/2009/9/main" objectType="CheckBox" fmlaLink="J6" lockText="1" noThreeD="1"/>
</file>

<file path=xl/ctrlProps/ctrlProp678.xml><?xml version="1.0" encoding="utf-8"?>
<formControlPr xmlns="http://schemas.microsoft.com/office/spreadsheetml/2009/9/main" objectType="CheckBox" fmlaLink="J6" lockText="1" noThreeD="1"/>
</file>

<file path=xl/ctrlProps/ctrlProp679.xml><?xml version="1.0" encoding="utf-8"?>
<formControlPr xmlns="http://schemas.microsoft.com/office/spreadsheetml/2009/9/main" objectType="CheckBox" fmlaLink="J6" lockText="1" noThreeD="1"/>
</file>

<file path=xl/ctrlProps/ctrlProp68.xml><?xml version="1.0" encoding="utf-8"?>
<formControlPr xmlns="http://schemas.microsoft.com/office/spreadsheetml/2009/9/main" objectType="CheckBox" fmlaLink="J6" lockText="1" noThreeD="1"/>
</file>

<file path=xl/ctrlProps/ctrlProp680.xml><?xml version="1.0" encoding="utf-8"?>
<formControlPr xmlns="http://schemas.microsoft.com/office/spreadsheetml/2009/9/main" objectType="CheckBox" fmlaLink="J19" lockText="1" noThreeD="1"/>
</file>

<file path=xl/ctrlProps/ctrlProp681.xml><?xml version="1.0" encoding="utf-8"?>
<formControlPr xmlns="http://schemas.microsoft.com/office/spreadsheetml/2009/9/main" objectType="CheckBox" fmlaLink="J6" lockText="1" noThreeD="1"/>
</file>

<file path=xl/ctrlProps/ctrlProp682.xml><?xml version="1.0" encoding="utf-8"?>
<formControlPr xmlns="http://schemas.microsoft.com/office/spreadsheetml/2009/9/main" objectType="CheckBox" fmlaLink="J6" lockText="1" noThreeD="1"/>
</file>

<file path=xl/ctrlProps/ctrlProp683.xml><?xml version="1.0" encoding="utf-8"?>
<formControlPr xmlns="http://schemas.microsoft.com/office/spreadsheetml/2009/9/main" objectType="CheckBox" fmlaLink="J6" lockText="1" noThreeD="1"/>
</file>

<file path=xl/ctrlProps/ctrlProp684.xml><?xml version="1.0" encoding="utf-8"?>
<formControlPr xmlns="http://schemas.microsoft.com/office/spreadsheetml/2009/9/main" objectType="CheckBox" fmlaLink="J6" lockText="1" noThreeD="1"/>
</file>

<file path=xl/ctrlProps/ctrlProp685.xml><?xml version="1.0" encoding="utf-8"?>
<formControlPr xmlns="http://schemas.microsoft.com/office/spreadsheetml/2009/9/main" objectType="CheckBox" fmlaLink="J6" lockText="1" noThreeD="1"/>
</file>

<file path=xl/ctrlProps/ctrlProp686.xml><?xml version="1.0" encoding="utf-8"?>
<formControlPr xmlns="http://schemas.microsoft.com/office/spreadsheetml/2009/9/main" objectType="CheckBox" fmlaLink="J7" lockText="1" noThreeD="1"/>
</file>

<file path=xl/ctrlProps/ctrlProp687.xml><?xml version="1.0" encoding="utf-8"?>
<formControlPr xmlns="http://schemas.microsoft.com/office/spreadsheetml/2009/9/main" objectType="CheckBox" fmlaLink="J6" lockText="1" noThreeD="1"/>
</file>

<file path=xl/ctrlProps/ctrlProp688.xml><?xml version="1.0" encoding="utf-8"?>
<formControlPr xmlns="http://schemas.microsoft.com/office/spreadsheetml/2009/9/main" objectType="CheckBox" fmlaLink="J6" lockText="1" noThreeD="1"/>
</file>

<file path=xl/ctrlProps/ctrlProp689.xml><?xml version="1.0" encoding="utf-8"?>
<formControlPr xmlns="http://schemas.microsoft.com/office/spreadsheetml/2009/9/main" objectType="CheckBox" fmlaLink="J6" lockText="1" noThreeD="1"/>
</file>

<file path=xl/ctrlProps/ctrlProp69.xml><?xml version="1.0" encoding="utf-8"?>
<formControlPr xmlns="http://schemas.microsoft.com/office/spreadsheetml/2009/9/main" objectType="CheckBox" fmlaLink="K21" lockText="1" noThreeD="1"/>
</file>

<file path=xl/ctrlProps/ctrlProp690.xml><?xml version="1.0" encoding="utf-8"?>
<formControlPr xmlns="http://schemas.microsoft.com/office/spreadsheetml/2009/9/main" objectType="CheckBox" fmlaLink="J6" lockText="1" noThreeD="1"/>
</file>

<file path=xl/ctrlProps/ctrlProp691.xml><?xml version="1.0" encoding="utf-8"?>
<formControlPr xmlns="http://schemas.microsoft.com/office/spreadsheetml/2009/9/main" objectType="CheckBox" fmlaLink="J6" lockText="1" noThreeD="1"/>
</file>

<file path=xl/ctrlProps/ctrlProp692.xml><?xml version="1.0" encoding="utf-8"?>
<formControlPr xmlns="http://schemas.microsoft.com/office/spreadsheetml/2009/9/main" objectType="CheckBox" fmlaLink="J6" lockText="1" noThreeD="1"/>
</file>

<file path=xl/ctrlProps/ctrlProp693.xml><?xml version="1.0" encoding="utf-8"?>
<formControlPr xmlns="http://schemas.microsoft.com/office/spreadsheetml/2009/9/main" objectType="CheckBox" fmlaLink="J6" lockText="1" noThreeD="1"/>
</file>

<file path=xl/ctrlProps/ctrlProp694.xml><?xml version="1.0" encoding="utf-8"?>
<formControlPr xmlns="http://schemas.microsoft.com/office/spreadsheetml/2009/9/main" objectType="CheckBox" fmlaLink="J11" lockText="1" noThreeD="1"/>
</file>

<file path=xl/ctrlProps/ctrlProp695.xml><?xml version="1.0" encoding="utf-8"?>
<formControlPr xmlns="http://schemas.microsoft.com/office/spreadsheetml/2009/9/main" objectType="CheckBox" fmlaLink="J6" lockText="1" noThreeD="1"/>
</file>

<file path=xl/ctrlProps/ctrlProp696.xml><?xml version="1.0" encoding="utf-8"?>
<formControlPr xmlns="http://schemas.microsoft.com/office/spreadsheetml/2009/9/main" objectType="CheckBox" fmlaLink="J12" lockText="1" noThreeD="1"/>
</file>

<file path=xl/ctrlProps/ctrlProp697.xml><?xml version="1.0" encoding="utf-8"?>
<formControlPr xmlns="http://schemas.microsoft.com/office/spreadsheetml/2009/9/main" objectType="CheckBox" fmlaLink="J6" lockText="1" noThreeD="1"/>
</file>

<file path=xl/ctrlProps/ctrlProp698.xml><?xml version="1.0" encoding="utf-8"?>
<formControlPr xmlns="http://schemas.microsoft.com/office/spreadsheetml/2009/9/main" objectType="CheckBox" fmlaLink="J6" lockText="1" noThreeD="1"/>
</file>

<file path=xl/ctrlProps/ctrlProp699.xml><?xml version="1.0" encoding="utf-8"?>
<formControlPr xmlns="http://schemas.microsoft.com/office/spreadsheetml/2009/9/main" objectType="CheckBox" fmlaLink="J6" lockText="1" noThreeD="1"/>
</file>

<file path=xl/ctrlProps/ctrlProp7.xml><?xml version="1.0" encoding="utf-8"?>
<formControlPr xmlns="http://schemas.microsoft.com/office/spreadsheetml/2009/9/main" objectType="CheckBox" fmlaLink="L6" lockText="1" noThreeD="1"/>
</file>

<file path=xl/ctrlProps/ctrlProp70.xml><?xml version="1.0" encoding="utf-8"?>
<formControlPr xmlns="http://schemas.microsoft.com/office/spreadsheetml/2009/9/main" objectType="CheckBox" fmlaLink="L6" lockText="1" noThreeD="1"/>
</file>

<file path=xl/ctrlProps/ctrlProp700.xml><?xml version="1.0" encoding="utf-8"?>
<formControlPr xmlns="http://schemas.microsoft.com/office/spreadsheetml/2009/9/main" objectType="CheckBox" fmlaLink="J6" lockText="1" noThreeD="1"/>
</file>

<file path=xl/ctrlProps/ctrlProp701.xml><?xml version="1.0" encoding="utf-8"?>
<formControlPr xmlns="http://schemas.microsoft.com/office/spreadsheetml/2009/9/main" objectType="CheckBox" fmlaLink="J6" lockText="1" noThreeD="1"/>
</file>

<file path=xl/ctrlProps/ctrlProp702.xml><?xml version="1.0" encoding="utf-8"?>
<formControlPr xmlns="http://schemas.microsoft.com/office/spreadsheetml/2009/9/main" objectType="CheckBox" fmlaLink="J10" lockText="1" noThreeD="1"/>
</file>

<file path=xl/ctrlProps/ctrlProp703.xml><?xml version="1.0" encoding="utf-8"?>
<formControlPr xmlns="http://schemas.microsoft.com/office/spreadsheetml/2009/9/main" objectType="CheckBox" fmlaLink="J11" lockText="1" noThreeD="1"/>
</file>

<file path=xl/ctrlProps/ctrlProp704.xml><?xml version="1.0" encoding="utf-8"?>
<formControlPr xmlns="http://schemas.microsoft.com/office/spreadsheetml/2009/9/main" objectType="CheckBox" fmlaLink="J6" lockText="1" noThreeD="1"/>
</file>

<file path=xl/ctrlProps/ctrlProp705.xml><?xml version="1.0" encoding="utf-8"?>
<formControlPr xmlns="http://schemas.microsoft.com/office/spreadsheetml/2009/9/main" objectType="CheckBox" fmlaLink="J6" lockText="1" noThreeD="1"/>
</file>

<file path=xl/ctrlProps/ctrlProp706.xml><?xml version="1.0" encoding="utf-8"?>
<formControlPr xmlns="http://schemas.microsoft.com/office/spreadsheetml/2009/9/main" objectType="CheckBox" fmlaLink="J6" lockText="1" noThreeD="1"/>
</file>

<file path=xl/ctrlProps/ctrlProp707.xml><?xml version="1.0" encoding="utf-8"?>
<formControlPr xmlns="http://schemas.microsoft.com/office/spreadsheetml/2009/9/main" objectType="CheckBox" fmlaLink="J6" lockText="1" noThreeD="1"/>
</file>

<file path=xl/ctrlProps/ctrlProp708.xml><?xml version="1.0" encoding="utf-8"?>
<formControlPr xmlns="http://schemas.microsoft.com/office/spreadsheetml/2009/9/main" objectType="CheckBox" fmlaLink="J6" lockText="1" noThreeD="1"/>
</file>

<file path=xl/ctrlProps/ctrlProp709.xml><?xml version="1.0" encoding="utf-8"?>
<formControlPr xmlns="http://schemas.microsoft.com/office/spreadsheetml/2009/9/main" objectType="CheckBox" fmlaLink="J26" lockText="1" noThreeD="1"/>
</file>

<file path=xl/ctrlProps/ctrlProp71.xml><?xml version="1.0" encoding="utf-8"?>
<formControlPr xmlns="http://schemas.microsoft.com/office/spreadsheetml/2009/9/main" objectType="CheckBox" fmlaLink="J6" lockText="1" noThreeD="1"/>
</file>

<file path=xl/ctrlProps/ctrlProp710.xml><?xml version="1.0" encoding="utf-8"?>
<formControlPr xmlns="http://schemas.microsoft.com/office/spreadsheetml/2009/9/main" objectType="CheckBox" fmlaLink="J11" lockText="1" noThreeD="1"/>
</file>

<file path=xl/ctrlProps/ctrlProp711.xml><?xml version="1.0" encoding="utf-8"?>
<formControlPr xmlns="http://schemas.microsoft.com/office/spreadsheetml/2009/9/main" objectType="CheckBox" fmlaLink="J6" lockText="1" noThreeD="1"/>
</file>

<file path=xl/ctrlProps/ctrlProp712.xml><?xml version="1.0" encoding="utf-8"?>
<formControlPr xmlns="http://schemas.microsoft.com/office/spreadsheetml/2009/9/main" objectType="CheckBox" fmlaLink="J6" lockText="1" noThreeD="1"/>
</file>

<file path=xl/ctrlProps/ctrlProp713.xml><?xml version="1.0" encoding="utf-8"?>
<formControlPr xmlns="http://schemas.microsoft.com/office/spreadsheetml/2009/9/main" objectType="CheckBox" fmlaLink="J7" lockText="1" noThreeD="1"/>
</file>

<file path=xl/ctrlProps/ctrlProp714.xml><?xml version="1.0" encoding="utf-8"?>
<formControlPr xmlns="http://schemas.microsoft.com/office/spreadsheetml/2009/9/main" objectType="CheckBox" fmlaLink="J6" lockText="1" noThreeD="1"/>
</file>

<file path=xl/ctrlProps/ctrlProp715.xml><?xml version="1.0" encoding="utf-8"?>
<formControlPr xmlns="http://schemas.microsoft.com/office/spreadsheetml/2009/9/main" objectType="CheckBox" fmlaLink="J6" lockText="1" noThreeD="1"/>
</file>

<file path=xl/ctrlProps/ctrlProp716.xml><?xml version="1.0" encoding="utf-8"?>
<formControlPr xmlns="http://schemas.microsoft.com/office/spreadsheetml/2009/9/main" objectType="CheckBox" fmlaLink="J11" lockText="1" noThreeD="1"/>
</file>

<file path=xl/ctrlProps/ctrlProp717.xml><?xml version="1.0" encoding="utf-8"?>
<formControlPr xmlns="http://schemas.microsoft.com/office/spreadsheetml/2009/9/main" objectType="CheckBox" fmlaLink="J6" lockText="1" noThreeD="1"/>
</file>

<file path=xl/ctrlProps/ctrlProp718.xml><?xml version="1.0" encoding="utf-8"?>
<formControlPr xmlns="http://schemas.microsoft.com/office/spreadsheetml/2009/9/main" objectType="CheckBox" fmlaLink="J6" lockText="1" noThreeD="1"/>
</file>

<file path=xl/ctrlProps/ctrlProp719.xml><?xml version="1.0" encoding="utf-8"?>
<formControlPr xmlns="http://schemas.microsoft.com/office/spreadsheetml/2009/9/main" objectType="CheckBox" fmlaLink="J6" lockText="1" noThreeD="1"/>
</file>

<file path=xl/ctrlProps/ctrlProp72.xml><?xml version="1.0" encoding="utf-8"?>
<formControlPr xmlns="http://schemas.microsoft.com/office/spreadsheetml/2009/9/main" objectType="CheckBox" fmlaLink="L6" lockText="1" noThreeD="1"/>
</file>

<file path=xl/ctrlProps/ctrlProp720.xml><?xml version="1.0" encoding="utf-8"?>
<formControlPr xmlns="http://schemas.microsoft.com/office/spreadsheetml/2009/9/main" objectType="CheckBox" fmlaLink="J10" lockText="1" noThreeD="1"/>
</file>

<file path=xl/ctrlProps/ctrlProp721.xml><?xml version="1.0" encoding="utf-8"?>
<formControlPr xmlns="http://schemas.microsoft.com/office/spreadsheetml/2009/9/main" objectType="CheckBox" fmlaLink="J6" lockText="1" noThreeD="1"/>
</file>

<file path=xl/ctrlProps/ctrlProp722.xml><?xml version="1.0" encoding="utf-8"?>
<formControlPr xmlns="http://schemas.microsoft.com/office/spreadsheetml/2009/9/main" objectType="CheckBox" fmlaLink="J6" lockText="1" noThreeD="1"/>
</file>

<file path=xl/ctrlProps/ctrlProp723.xml><?xml version="1.0" encoding="utf-8"?>
<formControlPr xmlns="http://schemas.microsoft.com/office/spreadsheetml/2009/9/main" objectType="CheckBox" fmlaLink="J6" lockText="1" noThreeD="1"/>
</file>

<file path=xl/ctrlProps/ctrlProp724.xml><?xml version="1.0" encoding="utf-8"?>
<formControlPr xmlns="http://schemas.microsoft.com/office/spreadsheetml/2009/9/main" objectType="CheckBox" fmlaLink="J19" lockText="1" noThreeD="1"/>
</file>

<file path=xl/ctrlProps/ctrlProp725.xml><?xml version="1.0" encoding="utf-8"?>
<formControlPr xmlns="http://schemas.microsoft.com/office/spreadsheetml/2009/9/main" objectType="CheckBox" fmlaLink="J6" lockText="1" noThreeD="1"/>
</file>

<file path=xl/ctrlProps/ctrlProp726.xml><?xml version="1.0" encoding="utf-8"?>
<formControlPr xmlns="http://schemas.microsoft.com/office/spreadsheetml/2009/9/main" objectType="CheckBox" fmlaLink="J6" lockText="1" noThreeD="1"/>
</file>

<file path=xl/ctrlProps/ctrlProp727.xml><?xml version="1.0" encoding="utf-8"?>
<formControlPr xmlns="http://schemas.microsoft.com/office/spreadsheetml/2009/9/main" objectType="CheckBox" fmlaLink="J6" lockText="1" noThreeD="1"/>
</file>

<file path=xl/ctrlProps/ctrlProp728.xml><?xml version="1.0" encoding="utf-8"?>
<formControlPr xmlns="http://schemas.microsoft.com/office/spreadsheetml/2009/9/main" objectType="CheckBox" fmlaLink="J6" lockText="1" noThreeD="1"/>
</file>

<file path=xl/ctrlProps/ctrlProp729.xml><?xml version="1.0" encoding="utf-8"?>
<formControlPr xmlns="http://schemas.microsoft.com/office/spreadsheetml/2009/9/main" objectType="CheckBox" fmlaLink="J6" lockText="1" noThreeD="1"/>
</file>

<file path=xl/ctrlProps/ctrlProp73.xml><?xml version="1.0" encoding="utf-8"?>
<formControlPr xmlns="http://schemas.microsoft.com/office/spreadsheetml/2009/9/main" objectType="CheckBox" fmlaLink="J6" lockText="1" noThreeD="1"/>
</file>

<file path=xl/ctrlProps/ctrlProp730.xml><?xml version="1.0" encoding="utf-8"?>
<formControlPr xmlns="http://schemas.microsoft.com/office/spreadsheetml/2009/9/main" objectType="CheckBox" fmlaLink="J7" lockText="1" noThreeD="1"/>
</file>

<file path=xl/ctrlProps/ctrlProp731.xml><?xml version="1.0" encoding="utf-8"?>
<formControlPr xmlns="http://schemas.microsoft.com/office/spreadsheetml/2009/9/main" objectType="CheckBox" fmlaLink="J6" lockText="1" noThreeD="1"/>
</file>

<file path=xl/ctrlProps/ctrlProp732.xml><?xml version="1.0" encoding="utf-8"?>
<formControlPr xmlns="http://schemas.microsoft.com/office/spreadsheetml/2009/9/main" objectType="CheckBox" fmlaLink="J6" lockText="1" noThreeD="1"/>
</file>

<file path=xl/ctrlProps/ctrlProp733.xml><?xml version="1.0" encoding="utf-8"?>
<formControlPr xmlns="http://schemas.microsoft.com/office/spreadsheetml/2009/9/main" objectType="CheckBox" fmlaLink="J6" lockText="1" noThreeD="1"/>
</file>

<file path=xl/ctrlProps/ctrlProp734.xml><?xml version="1.0" encoding="utf-8"?>
<formControlPr xmlns="http://schemas.microsoft.com/office/spreadsheetml/2009/9/main" objectType="CheckBox" fmlaLink="J6" lockText="1" noThreeD="1"/>
</file>

<file path=xl/ctrlProps/ctrlProp735.xml><?xml version="1.0" encoding="utf-8"?>
<formControlPr xmlns="http://schemas.microsoft.com/office/spreadsheetml/2009/9/main" objectType="CheckBox" fmlaLink="J6" lockText="1" noThreeD="1"/>
</file>

<file path=xl/ctrlProps/ctrlProp736.xml><?xml version="1.0" encoding="utf-8"?>
<formControlPr xmlns="http://schemas.microsoft.com/office/spreadsheetml/2009/9/main" objectType="CheckBox" fmlaLink="J6" lockText="1" noThreeD="1"/>
</file>

<file path=xl/ctrlProps/ctrlProp737.xml><?xml version="1.0" encoding="utf-8"?>
<formControlPr xmlns="http://schemas.microsoft.com/office/spreadsheetml/2009/9/main" objectType="CheckBox" fmlaLink="J6" lockText="1" noThreeD="1"/>
</file>

<file path=xl/ctrlProps/ctrlProp738.xml><?xml version="1.0" encoding="utf-8"?>
<formControlPr xmlns="http://schemas.microsoft.com/office/spreadsheetml/2009/9/main" objectType="CheckBox" fmlaLink="J11" lockText="1" noThreeD="1"/>
</file>

<file path=xl/ctrlProps/ctrlProp739.xml><?xml version="1.0" encoding="utf-8"?>
<formControlPr xmlns="http://schemas.microsoft.com/office/spreadsheetml/2009/9/main" objectType="CheckBox" fmlaLink="J6" lockText="1" noThreeD="1"/>
</file>

<file path=xl/ctrlProps/ctrlProp74.xml><?xml version="1.0" encoding="utf-8"?>
<formControlPr xmlns="http://schemas.microsoft.com/office/spreadsheetml/2009/9/main" objectType="CheckBox" fmlaLink="K22" lockText="1" noThreeD="1"/>
</file>

<file path=xl/ctrlProps/ctrlProp740.xml><?xml version="1.0" encoding="utf-8"?>
<formControlPr xmlns="http://schemas.microsoft.com/office/spreadsheetml/2009/9/main" objectType="CheckBox" fmlaLink="J12" lockText="1" noThreeD="1"/>
</file>

<file path=xl/ctrlProps/ctrlProp741.xml><?xml version="1.0" encoding="utf-8"?>
<formControlPr xmlns="http://schemas.microsoft.com/office/spreadsheetml/2009/9/main" objectType="CheckBox" fmlaLink="J6" lockText="1" noThreeD="1"/>
</file>

<file path=xl/ctrlProps/ctrlProp742.xml><?xml version="1.0" encoding="utf-8"?>
<formControlPr xmlns="http://schemas.microsoft.com/office/spreadsheetml/2009/9/main" objectType="CheckBox" fmlaLink="J6" lockText="1" noThreeD="1"/>
</file>

<file path=xl/ctrlProps/ctrlProp743.xml><?xml version="1.0" encoding="utf-8"?>
<formControlPr xmlns="http://schemas.microsoft.com/office/spreadsheetml/2009/9/main" objectType="CheckBox" fmlaLink="J6" lockText="1" noThreeD="1"/>
</file>

<file path=xl/ctrlProps/ctrlProp744.xml><?xml version="1.0" encoding="utf-8"?>
<formControlPr xmlns="http://schemas.microsoft.com/office/spreadsheetml/2009/9/main" objectType="CheckBox" fmlaLink="J6" lockText="1" noThreeD="1"/>
</file>

<file path=xl/ctrlProps/ctrlProp745.xml><?xml version="1.0" encoding="utf-8"?>
<formControlPr xmlns="http://schemas.microsoft.com/office/spreadsheetml/2009/9/main" objectType="CheckBox" fmlaLink="J6" lockText="1" noThreeD="1"/>
</file>

<file path=xl/ctrlProps/ctrlProp746.xml><?xml version="1.0" encoding="utf-8"?>
<formControlPr xmlns="http://schemas.microsoft.com/office/spreadsheetml/2009/9/main" objectType="CheckBox" fmlaLink="J10" lockText="1" noThreeD="1"/>
</file>

<file path=xl/ctrlProps/ctrlProp747.xml><?xml version="1.0" encoding="utf-8"?>
<formControlPr xmlns="http://schemas.microsoft.com/office/spreadsheetml/2009/9/main" objectType="CheckBox" fmlaLink="J11" lockText="1" noThreeD="1"/>
</file>

<file path=xl/ctrlProps/ctrlProp748.xml><?xml version="1.0" encoding="utf-8"?>
<formControlPr xmlns="http://schemas.microsoft.com/office/spreadsheetml/2009/9/main" objectType="CheckBox" fmlaLink="J6" lockText="1" noThreeD="1"/>
</file>

<file path=xl/ctrlProps/ctrlProp749.xml><?xml version="1.0" encoding="utf-8"?>
<formControlPr xmlns="http://schemas.microsoft.com/office/spreadsheetml/2009/9/main" objectType="CheckBox" fmlaLink="J6" lockText="1" noThreeD="1"/>
</file>

<file path=xl/ctrlProps/ctrlProp75.xml><?xml version="1.0" encoding="utf-8"?>
<formControlPr xmlns="http://schemas.microsoft.com/office/spreadsheetml/2009/9/main" objectType="CheckBox" fmlaLink="L6" lockText="1" noThreeD="1"/>
</file>

<file path=xl/ctrlProps/ctrlProp750.xml><?xml version="1.0" encoding="utf-8"?>
<formControlPr xmlns="http://schemas.microsoft.com/office/spreadsheetml/2009/9/main" objectType="CheckBox" fmlaLink="J6" lockText="1" noThreeD="1"/>
</file>

<file path=xl/ctrlProps/ctrlProp751.xml><?xml version="1.0" encoding="utf-8"?>
<formControlPr xmlns="http://schemas.microsoft.com/office/spreadsheetml/2009/9/main" objectType="CheckBox" fmlaLink="J6" lockText="1" noThreeD="1"/>
</file>

<file path=xl/ctrlProps/ctrlProp752.xml><?xml version="1.0" encoding="utf-8"?>
<formControlPr xmlns="http://schemas.microsoft.com/office/spreadsheetml/2009/9/main" objectType="CheckBox" fmlaLink="J6" lockText="1" noThreeD="1"/>
</file>

<file path=xl/ctrlProps/ctrlProp753.xml><?xml version="1.0" encoding="utf-8"?>
<formControlPr xmlns="http://schemas.microsoft.com/office/spreadsheetml/2009/9/main" objectType="CheckBox" fmlaLink="J27" lockText="1" noThreeD="1"/>
</file>

<file path=xl/ctrlProps/ctrlProp754.xml><?xml version="1.0" encoding="utf-8"?>
<formControlPr xmlns="http://schemas.microsoft.com/office/spreadsheetml/2009/9/main" objectType="CheckBox" fmlaLink="J11" lockText="1" noThreeD="1"/>
</file>

<file path=xl/ctrlProps/ctrlProp755.xml><?xml version="1.0" encoding="utf-8"?>
<formControlPr xmlns="http://schemas.microsoft.com/office/spreadsheetml/2009/9/main" objectType="CheckBox" fmlaLink="J6" lockText="1" noThreeD="1"/>
</file>

<file path=xl/ctrlProps/ctrlProp756.xml><?xml version="1.0" encoding="utf-8"?>
<formControlPr xmlns="http://schemas.microsoft.com/office/spreadsheetml/2009/9/main" objectType="CheckBox" fmlaLink="J6" lockText="1" noThreeD="1"/>
</file>

<file path=xl/ctrlProps/ctrlProp757.xml><?xml version="1.0" encoding="utf-8"?>
<formControlPr xmlns="http://schemas.microsoft.com/office/spreadsheetml/2009/9/main" objectType="CheckBox" fmlaLink="J7" lockText="1" noThreeD="1"/>
</file>

<file path=xl/ctrlProps/ctrlProp758.xml><?xml version="1.0" encoding="utf-8"?>
<formControlPr xmlns="http://schemas.microsoft.com/office/spreadsheetml/2009/9/main" objectType="CheckBox" fmlaLink="J6" lockText="1" noThreeD="1"/>
</file>

<file path=xl/ctrlProps/ctrlProp759.xml><?xml version="1.0" encoding="utf-8"?>
<formControlPr xmlns="http://schemas.microsoft.com/office/spreadsheetml/2009/9/main" objectType="CheckBox" fmlaLink="J6" lockText="1" noThreeD="1"/>
</file>

<file path=xl/ctrlProps/ctrlProp76.xml><?xml version="1.0" encoding="utf-8"?>
<formControlPr xmlns="http://schemas.microsoft.com/office/spreadsheetml/2009/9/main" objectType="CheckBox" fmlaLink="J6" lockText="1" noThreeD="1"/>
</file>

<file path=xl/ctrlProps/ctrlProp760.xml><?xml version="1.0" encoding="utf-8"?>
<formControlPr xmlns="http://schemas.microsoft.com/office/spreadsheetml/2009/9/main" objectType="CheckBox" fmlaLink="J11" lockText="1" noThreeD="1"/>
</file>

<file path=xl/ctrlProps/ctrlProp761.xml><?xml version="1.0" encoding="utf-8"?>
<formControlPr xmlns="http://schemas.microsoft.com/office/spreadsheetml/2009/9/main" objectType="CheckBox" fmlaLink="J6" lockText="1" noThreeD="1"/>
</file>

<file path=xl/ctrlProps/ctrlProp762.xml><?xml version="1.0" encoding="utf-8"?>
<formControlPr xmlns="http://schemas.microsoft.com/office/spreadsheetml/2009/9/main" objectType="CheckBox" fmlaLink="J6" lockText="1" noThreeD="1"/>
</file>

<file path=xl/ctrlProps/ctrlProp763.xml><?xml version="1.0" encoding="utf-8"?>
<formControlPr xmlns="http://schemas.microsoft.com/office/spreadsheetml/2009/9/main" objectType="CheckBox" fmlaLink="J6" lockText="1" noThreeD="1"/>
</file>

<file path=xl/ctrlProps/ctrlProp764.xml><?xml version="1.0" encoding="utf-8"?>
<formControlPr xmlns="http://schemas.microsoft.com/office/spreadsheetml/2009/9/main" objectType="CheckBox" fmlaLink="J10" lockText="1" noThreeD="1"/>
</file>

<file path=xl/ctrlProps/ctrlProp765.xml><?xml version="1.0" encoding="utf-8"?>
<formControlPr xmlns="http://schemas.microsoft.com/office/spreadsheetml/2009/9/main" objectType="CheckBox" fmlaLink="J6" lockText="1" noThreeD="1"/>
</file>

<file path=xl/ctrlProps/ctrlProp766.xml><?xml version="1.0" encoding="utf-8"?>
<formControlPr xmlns="http://schemas.microsoft.com/office/spreadsheetml/2009/9/main" objectType="CheckBox" fmlaLink="J6" lockText="1" noThreeD="1"/>
</file>

<file path=xl/ctrlProps/ctrlProp767.xml><?xml version="1.0" encoding="utf-8"?>
<formControlPr xmlns="http://schemas.microsoft.com/office/spreadsheetml/2009/9/main" objectType="CheckBox" fmlaLink="J6" lockText="1" noThreeD="1"/>
</file>

<file path=xl/ctrlProps/ctrlProp768.xml><?xml version="1.0" encoding="utf-8"?>
<formControlPr xmlns="http://schemas.microsoft.com/office/spreadsheetml/2009/9/main" objectType="CheckBox" fmlaLink="J19" lockText="1" noThreeD="1"/>
</file>

<file path=xl/ctrlProps/ctrlProp769.xml><?xml version="1.0" encoding="utf-8"?>
<formControlPr xmlns="http://schemas.microsoft.com/office/spreadsheetml/2009/9/main" objectType="CheckBox" fmlaLink="J6" lockText="1" noThreeD="1"/>
</file>

<file path=xl/ctrlProps/ctrlProp77.xml><?xml version="1.0" encoding="utf-8"?>
<formControlPr xmlns="http://schemas.microsoft.com/office/spreadsheetml/2009/9/main" objectType="CheckBox" fmlaLink="L6" lockText="1" noThreeD="1"/>
</file>

<file path=xl/ctrlProps/ctrlProp770.xml><?xml version="1.0" encoding="utf-8"?>
<formControlPr xmlns="http://schemas.microsoft.com/office/spreadsheetml/2009/9/main" objectType="CheckBox" fmlaLink="J6" lockText="1" noThreeD="1"/>
</file>

<file path=xl/ctrlProps/ctrlProp771.xml><?xml version="1.0" encoding="utf-8"?>
<formControlPr xmlns="http://schemas.microsoft.com/office/spreadsheetml/2009/9/main" objectType="CheckBox" fmlaLink="J6" lockText="1" noThreeD="1"/>
</file>

<file path=xl/ctrlProps/ctrlProp772.xml><?xml version="1.0" encoding="utf-8"?>
<formControlPr xmlns="http://schemas.microsoft.com/office/spreadsheetml/2009/9/main" objectType="CheckBox" fmlaLink="J6" lockText="1" noThreeD="1"/>
</file>

<file path=xl/ctrlProps/ctrlProp773.xml><?xml version="1.0" encoding="utf-8"?>
<formControlPr xmlns="http://schemas.microsoft.com/office/spreadsheetml/2009/9/main" objectType="CheckBox" fmlaLink="J6" lockText="1" noThreeD="1"/>
</file>

<file path=xl/ctrlProps/ctrlProp774.xml><?xml version="1.0" encoding="utf-8"?>
<formControlPr xmlns="http://schemas.microsoft.com/office/spreadsheetml/2009/9/main" objectType="CheckBox" fmlaLink="J7" lockText="1" noThreeD="1"/>
</file>

<file path=xl/ctrlProps/ctrlProp775.xml><?xml version="1.0" encoding="utf-8"?>
<formControlPr xmlns="http://schemas.microsoft.com/office/spreadsheetml/2009/9/main" objectType="CheckBox" fmlaLink="J6" lockText="1" noThreeD="1"/>
</file>

<file path=xl/ctrlProps/ctrlProp776.xml><?xml version="1.0" encoding="utf-8"?>
<formControlPr xmlns="http://schemas.microsoft.com/office/spreadsheetml/2009/9/main" objectType="CheckBox" fmlaLink="J6" lockText="1" noThreeD="1"/>
</file>

<file path=xl/ctrlProps/ctrlProp777.xml><?xml version="1.0" encoding="utf-8"?>
<formControlPr xmlns="http://schemas.microsoft.com/office/spreadsheetml/2009/9/main" objectType="CheckBox" fmlaLink="J6" lockText="1" noThreeD="1"/>
</file>

<file path=xl/ctrlProps/ctrlProp778.xml><?xml version="1.0" encoding="utf-8"?>
<formControlPr xmlns="http://schemas.microsoft.com/office/spreadsheetml/2009/9/main" objectType="CheckBox" fmlaLink="J6" lockText="1" noThreeD="1"/>
</file>

<file path=xl/ctrlProps/ctrlProp779.xml><?xml version="1.0" encoding="utf-8"?>
<formControlPr xmlns="http://schemas.microsoft.com/office/spreadsheetml/2009/9/main" objectType="CheckBox" fmlaLink="J6" lockText="1" noThreeD="1"/>
</file>

<file path=xl/ctrlProps/ctrlProp78.xml><?xml version="1.0" encoding="utf-8"?>
<formControlPr xmlns="http://schemas.microsoft.com/office/spreadsheetml/2009/9/main" objectType="CheckBox" fmlaLink="J6" lockText="1" noThreeD="1"/>
</file>

<file path=xl/ctrlProps/ctrlProp780.xml><?xml version="1.0" encoding="utf-8"?>
<formControlPr xmlns="http://schemas.microsoft.com/office/spreadsheetml/2009/9/main" objectType="CheckBox" fmlaLink="J6" lockText="1" noThreeD="1"/>
</file>

<file path=xl/ctrlProps/ctrlProp781.xml><?xml version="1.0" encoding="utf-8"?>
<formControlPr xmlns="http://schemas.microsoft.com/office/spreadsheetml/2009/9/main" objectType="CheckBox" fmlaLink="J6" lockText="1" noThreeD="1"/>
</file>

<file path=xl/ctrlProps/ctrlProp782.xml><?xml version="1.0" encoding="utf-8"?>
<formControlPr xmlns="http://schemas.microsoft.com/office/spreadsheetml/2009/9/main" objectType="CheckBox" fmlaLink="J11" lockText="1" noThreeD="1"/>
</file>

<file path=xl/ctrlProps/ctrlProp783.xml><?xml version="1.0" encoding="utf-8"?>
<formControlPr xmlns="http://schemas.microsoft.com/office/spreadsheetml/2009/9/main" objectType="CheckBox" fmlaLink="J6" lockText="1" noThreeD="1"/>
</file>

<file path=xl/ctrlProps/ctrlProp784.xml><?xml version="1.0" encoding="utf-8"?>
<formControlPr xmlns="http://schemas.microsoft.com/office/spreadsheetml/2009/9/main" objectType="CheckBox" fmlaLink="J12" lockText="1" noThreeD="1"/>
</file>

<file path=xl/ctrlProps/ctrlProp785.xml><?xml version="1.0" encoding="utf-8"?>
<formControlPr xmlns="http://schemas.microsoft.com/office/spreadsheetml/2009/9/main" objectType="CheckBox" fmlaLink="J6" lockText="1" noThreeD="1"/>
</file>

<file path=xl/ctrlProps/ctrlProp786.xml><?xml version="1.0" encoding="utf-8"?>
<formControlPr xmlns="http://schemas.microsoft.com/office/spreadsheetml/2009/9/main" objectType="CheckBox" fmlaLink="J6" lockText="1" noThreeD="1"/>
</file>

<file path=xl/ctrlProps/ctrlProp787.xml><?xml version="1.0" encoding="utf-8"?>
<formControlPr xmlns="http://schemas.microsoft.com/office/spreadsheetml/2009/9/main" objectType="CheckBox" fmlaLink="J6" lockText="1" noThreeD="1"/>
</file>

<file path=xl/ctrlProps/ctrlProp788.xml><?xml version="1.0" encoding="utf-8"?>
<formControlPr xmlns="http://schemas.microsoft.com/office/spreadsheetml/2009/9/main" objectType="CheckBox" fmlaLink="J6" lockText="1" noThreeD="1"/>
</file>

<file path=xl/ctrlProps/ctrlProp789.xml><?xml version="1.0" encoding="utf-8"?>
<formControlPr xmlns="http://schemas.microsoft.com/office/spreadsheetml/2009/9/main" objectType="CheckBox" fmlaLink="J6" lockText="1" noThreeD="1"/>
</file>

<file path=xl/ctrlProps/ctrlProp79.xml><?xml version="1.0" encoding="utf-8"?>
<formControlPr xmlns="http://schemas.microsoft.com/office/spreadsheetml/2009/9/main" objectType="CheckBox" fmlaLink="K23" lockText="1" noThreeD="1"/>
</file>

<file path=xl/ctrlProps/ctrlProp790.xml><?xml version="1.0" encoding="utf-8"?>
<formControlPr xmlns="http://schemas.microsoft.com/office/spreadsheetml/2009/9/main" objectType="CheckBox" fmlaLink="J10" lockText="1" noThreeD="1"/>
</file>

<file path=xl/ctrlProps/ctrlProp791.xml><?xml version="1.0" encoding="utf-8"?>
<formControlPr xmlns="http://schemas.microsoft.com/office/spreadsheetml/2009/9/main" objectType="CheckBox" fmlaLink="J11" lockText="1" noThreeD="1"/>
</file>

<file path=xl/ctrlProps/ctrlProp792.xml><?xml version="1.0" encoding="utf-8"?>
<formControlPr xmlns="http://schemas.microsoft.com/office/spreadsheetml/2009/9/main" objectType="CheckBox" fmlaLink="J6" lockText="1" noThreeD="1"/>
</file>

<file path=xl/ctrlProps/ctrlProp793.xml><?xml version="1.0" encoding="utf-8"?>
<formControlPr xmlns="http://schemas.microsoft.com/office/spreadsheetml/2009/9/main" objectType="CheckBox" fmlaLink="J6" lockText="1" noThreeD="1"/>
</file>

<file path=xl/ctrlProps/ctrlProp794.xml><?xml version="1.0" encoding="utf-8"?>
<formControlPr xmlns="http://schemas.microsoft.com/office/spreadsheetml/2009/9/main" objectType="CheckBox" fmlaLink="J6" lockText="1" noThreeD="1"/>
</file>

<file path=xl/ctrlProps/ctrlProp795.xml><?xml version="1.0" encoding="utf-8"?>
<formControlPr xmlns="http://schemas.microsoft.com/office/spreadsheetml/2009/9/main" objectType="CheckBox" fmlaLink="J6" lockText="1" noThreeD="1"/>
</file>

<file path=xl/ctrlProps/ctrlProp796.xml><?xml version="1.0" encoding="utf-8"?>
<formControlPr xmlns="http://schemas.microsoft.com/office/spreadsheetml/2009/9/main" objectType="CheckBox" fmlaLink="J6" lockText="1" noThreeD="1"/>
</file>

<file path=xl/ctrlProps/ctrlProp797.xml><?xml version="1.0" encoding="utf-8"?>
<formControlPr xmlns="http://schemas.microsoft.com/office/spreadsheetml/2009/9/main" objectType="CheckBox" fmlaLink="J28" lockText="1" noThreeD="1"/>
</file>

<file path=xl/ctrlProps/ctrlProp798.xml><?xml version="1.0" encoding="utf-8"?>
<formControlPr xmlns="http://schemas.microsoft.com/office/spreadsheetml/2009/9/main" objectType="CheckBox" fmlaLink="J11" lockText="1" noThreeD="1"/>
</file>

<file path=xl/ctrlProps/ctrlProp799.xml><?xml version="1.0" encoding="utf-8"?>
<formControlPr xmlns="http://schemas.microsoft.com/office/spreadsheetml/2009/9/main" objectType="CheckBox" fmlaLink="J6" lockText="1" noThreeD="1"/>
</file>

<file path=xl/ctrlProps/ctrlProp8.xml><?xml version="1.0" encoding="utf-8"?>
<formControlPr xmlns="http://schemas.microsoft.com/office/spreadsheetml/2009/9/main" objectType="CheckBox" fmlaLink="J6" lockText="1" noThreeD="1"/>
</file>

<file path=xl/ctrlProps/ctrlProp80.xml><?xml version="1.0" encoding="utf-8"?>
<formControlPr xmlns="http://schemas.microsoft.com/office/spreadsheetml/2009/9/main" objectType="CheckBox" fmlaLink="L6" lockText="1" noThreeD="1"/>
</file>

<file path=xl/ctrlProps/ctrlProp800.xml><?xml version="1.0" encoding="utf-8"?>
<formControlPr xmlns="http://schemas.microsoft.com/office/spreadsheetml/2009/9/main" objectType="CheckBox" fmlaLink="J6" lockText="1" noThreeD="1"/>
</file>

<file path=xl/ctrlProps/ctrlProp801.xml><?xml version="1.0" encoding="utf-8"?>
<formControlPr xmlns="http://schemas.microsoft.com/office/spreadsheetml/2009/9/main" objectType="CheckBox" fmlaLink="J7" lockText="1" noThreeD="1"/>
</file>

<file path=xl/ctrlProps/ctrlProp802.xml><?xml version="1.0" encoding="utf-8"?>
<formControlPr xmlns="http://schemas.microsoft.com/office/spreadsheetml/2009/9/main" objectType="CheckBox" fmlaLink="J6" lockText="1" noThreeD="1"/>
</file>

<file path=xl/ctrlProps/ctrlProp803.xml><?xml version="1.0" encoding="utf-8"?>
<formControlPr xmlns="http://schemas.microsoft.com/office/spreadsheetml/2009/9/main" objectType="CheckBox" fmlaLink="J6" lockText="1" noThreeD="1"/>
</file>

<file path=xl/ctrlProps/ctrlProp804.xml><?xml version="1.0" encoding="utf-8"?>
<formControlPr xmlns="http://schemas.microsoft.com/office/spreadsheetml/2009/9/main" objectType="CheckBox" fmlaLink="J11" lockText="1" noThreeD="1"/>
</file>

<file path=xl/ctrlProps/ctrlProp805.xml><?xml version="1.0" encoding="utf-8"?>
<formControlPr xmlns="http://schemas.microsoft.com/office/spreadsheetml/2009/9/main" objectType="CheckBox" fmlaLink="J6" lockText="1" noThreeD="1"/>
</file>

<file path=xl/ctrlProps/ctrlProp806.xml><?xml version="1.0" encoding="utf-8"?>
<formControlPr xmlns="http://schemas.microsoft.com/office/spreadsheetml/2009/9/main" objectType="CheckBox" fmlaLink="J6" lockText="1" noThreeD="1"/>
</file>

<file path=xl/ctrlProps/ctrlProp807.xml><?xml version="1.0" encoding="utf-8"?>
<formControlPr xmlns="http://schemas.microsoft.com/office/spreadsheetml/2009/9/main" objectType="CheckBox" fmlaLink="J6" lockText="1" noThreeD="1"/>
</file>

<file path=xl/ctrlProps/ctrlProp808.xml><?xml version="1.0" encoding="utf-8"?>
<formControlPr xmlns="http://schemas.microsoft.com/office/spreadsheetml/2009/9/main" objectType="CheckBox" fmlaLink="J10" lockText="1" noThreeD="1"/>
</file>

<file path=xl/ctrlProps/ctrlProp809.xml><?xml version="1.0" encoding="utf-8"?>
<formControlPr xmlns="http://schemas.microsoft.com/office/spreadsheetml/2009/9/main" objectType="CheckBox" fmlaLink="J6" lockText="1" noThreeD="1"/>
</file>

<file path=xl/ctrlProps/ctrlProp81.xml><?xml version="1.0" encoding="utf-8"?>
<formControlPr xmlns="http://schemas.microsoft.com/office/spreadsheetml/2009/9/main" objectType="CheckBox" fmlaLink="J6" lockText="1" noThreeD="1"/>
</file>

<file path=xl/ctrlProps/ctrlProp810.xml><?xml version="1.0" encoding="utf-8"?>
<formControlPr xmlns="http://schemas.microsoft.com/office/spreadsheetml/2009/9/main" objectType="CheckBox" fmlaLink="J6" lockText="1" noThreeD="1"/>
</file>

<file path=xl/ctrlProps/ctrlProp811.xml><?xml version="1.0" encoding="utf-8"?>
<formControlPr xmlns="http://schemas.microsoft.com/office/spreadsheetml/2009/9/main" objectType="CheckBox" fmlaLink="J6" lockText="1" noThreeD="1"/>
</file>

<file path=xl/ctrlProps/ctrlProp812.xml><?xml version="1.0" encoding="utf-8"?>
<formControlPr xmlns="http://schemas.microsoft.com/office/spreadsheetml/2009/9/main" objectType="CheckBox" fmlaLink="J19" lockText="1" noThreeD="1"/>
</file>

<file path=xl/ctrlProps/ctrlProp813.xml><?xml version="1.0" encoding="utf-8"?>
<formControlPr xmlns="http://schemas.microsoft.com/office/spreadsheetml/2009/9/main" objectType="CheckBox" fmlaLink="J6" lockText="1" noThreeD="1"/>
</file>

<file path=xl/ctrlProps/ctrlProp814.xml><?xml version="1.0" encoding="utf-8"?>
<formControlPr xmlns="http://schemas.microsoft.com/office/spreadsheetml/2009/9/main" objectType="CheckBox" fmlaLink="J6" lockText="1" noThreeD="1"/>
</file>

<file path=xl/ctrlProps/ctrlProp815.xml><?xml version="1.0" encoding="utf-8"?>
<formControlPr xmlns="http://schemas.microsoft.com/office/spreadsheetml/2009/9/main" objectType="CheckBox" fmlaLink="J6" lockText="1" noThreeD="1"/>
</file>

<file path=xl/ctrlProps/ctrlProp816.xml><?xml version="1.0" encoding="utf-8"?>
<formControlPr xmlns="http://schemas.microsoft.com/office/spreadsheetml/2009/9/main" objectType="CheckBox" fmlaLink="J6" lockText="1" noThreeD="1"/>
</file>

<file path=xl/ctrlProps/ctrlProp817.xml><?xml version="1.0" encoding="utf-8"?>
<formControlPr xmlns="http://schemas.microsoft.com/office/spreadsheetml/2009/9/main" objectType="CheckBox" fmlaLink="J6" lockText="1" noThreeD="1"/>
</file>

<file path=xl/ctrlProps/ctrlProp818.xml><?xml version="1.0" encoding="utf-8"?>
<formControlPr xmlns="http://schemas.microsoft.com/office/spreadsheetml/2009/9/main" objectType="CheckBox" fmlaLink="J7" lockText="1" noThreeD="1"/>
</file>

<file path=xl/ctrlProps/ctrlProp819.xml><?xml version="1.0" encoding="utf-8"?>
<formControlPr xmlns="http://schemas.microsoft.com/office/spreadsheetml/2009/9/main" objectType="CheckBox" fmlaLink="J6" lockText="1" noThreeD="1"/>
</file>

<file path=xl/ctrlProps/ctrlProp82.xml><?xml version="1.0" encoding="utf-8"?>
<formControlPr xmlns="http://schemas.microsoft.com/office/spreadsheetml/2009/9/main" objectType="CheckBox" fmlaLink="L6" lockText="1" noThreeD="1"/>
</file>

<file path=xl/ctrlProps/ctrlProp820.xml><?xml version="1.0" encoding="utf-8"?>
<formControlPr xmlns="http://schemas.microsoft.com/office/spreadsheetml/2009/9/main" objectType="CheckBox" fmlaLink="J6" lockText="1" noThreeD="1"/>
</file>

<file path=xl/ctrlProps/ctrlProp821.xml><?xml version="1.0" encoding="utf-8"?>
<formControlPr xmlns="http://schemas.microsoft.com/office/spreadsheetml/2009/9/main" objectType="CheckBox" fmlaLink="J6" lockText="1" noThreeD="1"/>
</file>

<file path=xl/ctrlProps/ctrlProp822.xml><?xml version="1.0" encoding="utf-8"?>
<formControlPr xmlns="http://schemas.microsoft.com/office/spreadsheetml/2009/9/main" objectType="CheckBox" fmlaLink="J6" lockText="1" noThreeD="1"/>
</file>

<file path=xl/ctrlProps/ctrlProp823.xml><?xml version="1.0" encoding="utf-8"?>
<formControlPr xmlns="http://schemas.microsoft.com/office/spreadsheetml/2009/9/main" objectType="CheckBox" fmlaLink="J6" lockText="1" noThreeD="1"/>
</file>

<file path=xl/ctrlProps/ctrlProp824.xml><?xml version="1.0" encoding="utf-8"?>
<formControlPr xmlns="http://schemas.microsoft.com/office/spreadsheetml/2009/9/main" objectType="CheckBox" fmlaLink="J6" lockText="1" noThreeD="1"/>
</file>

<file path=xl/ctrlProps/ctrlProp825.xml><?xml version="1.0" encoding="utf-8"?>
<formControlPr xmlns="http://schemas.microsoft.com/office/spreadsheetml/2009/9/main" objectType="CheckBox" fmlaLink="J6" lockText="1" noThreeD="1"/>
</file>

<file path=xl/ctrlProps/ctrlProp826.xml><?xml version="1.0" encoding="utf-8"?>
<formControlPr xmlns="http://schemas.microsoft.com/office/spreadsheetml/2009/9/main" objectType="CheckBox" fmlaLink="J11" lockText="1" noThreeD="1"/>
</file>

<file path=xl/ctrlProps/ctrlProp827.xml><?xml version="1.0" encoding="utf-8"?>
<formControlPr xmlns="http://schemas.microsoft.com/office/spreadsheetml/2009/9/main" objectType="CheckBox" fmlaLink="J6" lockText="1" noThreeD="1"/>
</file>

<file path=xl/ctrlProps/ctrlProp828.xml><?xml version="1.0" encoding="utf-8"?>
<formControlPr xmlns="http://schemas.microsoft.com/office/spreadsheetml/2009/9/main" objectType="CheckBox" fmlaLink="J12" lockText="1" noThreeD="1"/>
</file>

<file path=xl/ctrlProps/ctrlProp829.xml><?xml version="1.0" encoding="utf-8"?>
<formControlPr xmlns="http://schemas.microsoft.com/office/spreadsheetml/2009/9/main" objectType="CheckBox" fmlaLink="J6" lockText="1" noThreeD="1"/>
</file>

<file path=xl/ctrlProps/ctrlProp83.xml><?xml version="1.0" encoding="utf-8"?>
<formControlPr xmlns="http://schemas.microsoft.com/office/spreadsheetml/2009/9/main" objectType="CheckBox" fmlaLink="J6" lockText="1" noThreeD="1"/>
</file>

<file path=xl/ctrlProps/ctrlProp830.xml><?xml version="1.0" encoding="utf-8"?>
<formControlPr xmlns="http://schemas.microsoft.com/office/spreadsheetml/2009/9/main" objectType="CheckBox" fmlaLink="J6" lockText="1" noThreeD="1"/>
</file>

<file path=xl/ctrlProps/ctrlProp831.xml><?xml version="1.0" encoding="utf-8"?>
<formControlPr xmlns="http://schemas.microsoft.com/office/spreadsheetml/2009/9/main" objectType="CheckBox" fmlaLink="J6" lockText="1" noThreeD="1"/>
</file>

<file path=xl/ctrlProps/ctrlProp832.xml><?xml version="1.0" encoding="utf-8"?>
<formControlPr xmlns="http://schemas.microsoft.com/office/spreadsheetml/2009/9/main" objectType="CheckBox" fmlaLink="J6" lockText="1" noThreeD="1"/>
</file>

<file path=xl/ctrlProps/ctrlProp833.xml><?xml version="1.0" encoding="utf-8"?>
<formControlPr xmlns="http://schemas.microsoft.com/office/spreadsheetml/2009/9/main" objectType="CheckBox" fmlaLink="J6" lockText="1" noThreeD="1"/>
</file>

<file path=xl/ctrlProps/ctrlProp834.xml><?xml version="1.0" encoding="utf-8"?>
<formControlPr xmlns="http://schemas.microsoft.com/office/spreadsheetml/2009/9/main" objectType="CheckBox" fmlaLink="J10" lockText="1" noThreeD="1"/>
</file>

<file path=xl/ctrlProps/ctrlProp835.xml><?xml version="1.0" encoding="utf-8"?>
<formControlPr xmlns="http://schemas.microsoft.com/office/spreadsheetml/2009/9/main" objectType="CheckBox" fmlaLink="J11" lockText="1" noThreeD="1"/>
</file>

<file path=xl/ctrlProps/ctrlProp836.xml><?xml version="1.0" encoding="utf-8"?>
<formControlPr xmlns="http://schemas.microsoft.com/office/spreadsheetml/2009/9/main" objectType="CheckBox" fmlaLink="J6" lockText="1" noThreeD="1"/>
</file>

<file path=xl/ctrlProps/ctrlProp837.xml><?xml version="1.0" encoding="utf-8"?>
<formControlPr xmlns="http://schemas.microsoft.com/office/spreadsheetml/2009/9/main" objectType="CheckBox" fmlaLink="J6" lockText="1" noThreeD="1"/>
</file>

<file path=xl/ctrlProps/ctrlProp838.xml><?xml version="1.0" encoding="utf-8"?>
<formControlPr xmlns="http://schemas.microsoft.com/office/spreadsheetml/2009/9/main" objectType="CheckBox" fmlaLink="J6" lockText="1" noThreeD="1"/>
</file>

<file path=xl/ctrlProps/ctrlProp839.xml><?xml version="1.0" encoding="utf-8"?>
<formControlPr xmlns="http://schemas.microsoft.com/office/spreadsheetml/2009/9/main" objectType="CheckBox" fmlaLink="J6" lockText="1" noThreeD="1"/>
</file>

<file path=xl/ctrlProps/ctrlProp84.xml><?xml version="1.0" encoding="utf-8"?>
<formControlPr xmlns="http://schemas.microsoft.com/office/spreadsheetml/2009/9/main" objectType="CheckBox" fmlaLink="K24" lockText="1" noThreeD="1"/>
</file>

<file path=xl/ctrlProps/ctrlProp840.xml><?xml version="1.0" encoding="utf-8"?>
<formControlPr xmlns="http://schemas.microsoft.com/office/spreadsheetml/2009/9/main" objectType="CheckBox" fmlaLink="J6" lockText="1" noThreeD="1"/>
</file>

<file path=xl/ctrlProps/ctrlProp841.xml><?xml version="1.0" encoding="utf-8"?>
<formControlPr xmlns="http://schemas.microsoft.com/office/spreadsheetml/2009/9/main" objectType="CheckBox" fmlaLink="J29" lockText="1" noThreeD="1"/>
</file>

<file path=xl/ctrlProps/ctrlProp842.xml><?xml version="1.0" encoding="utf-8"?>
<formControlPr xmlns="http://schemas.microsoft.com/office/spreadsheetml/2009/9/main" objectType="CheckBox" fmlaLink="J11" lockText="1" noThreeD="1"/>
</file>

<file path=xl/ctrlProps/ctrlProp843.xml><?xml version="1.0" encoding="utf-8"?>
<formControlPr xmlns="http://schemas.microsoft.com/office/spreadsheetml/2009/9/main" objectType="CheckBox" fmlaLink="J6" lockText="1" noThreeD="1"/>
</file>

<file path=xl/ctrlProps/ctrlProp844.xml><?xml version="1.0" encoding="utf-8"?>
<formControlPr xmlns="http://schemas.microsoft.com/office/spreadsheetml/2009/9/main" objectType="CheckBox" fmlaLink="J6" lockText="1" noThreeD="1"/>
</file>

<file path=xl/ctrlProps/ctrlProp845.xml><?xml version="1.0" encoding="utf-8"?>
<formControlPr xmlns="http://schemas.microsoft.com/office/spreadsheetml/2009/9/main" objectType="CheckBox" fmlaLink="J7" lockText="1" noThreeD="1"/>
</file>

<file path=xl/ctrlProps/ctrlProp846.xml><?xml version="1.0" encoding="utf-8"?>
<formControlPr xmlns="http://schemas.microsoft.com/office/spreadsheetml/2009/9/main" objectType="CheckBox" fmlaLink="J6" lockText="1" noThreeD="1"/>
</file>

<file path=xl/ctrlProps/ctrlProp847.xml><?xml version="1.0" encoding="utf-8"?>
<formControlPr xmlns="http://schemas.microsoft.com/office/spreadsheetml/2009/9/main" objectType="CheckBox" fmlaLink="J6" lockText="1" noThreeD="1"/>
</file>

<file path=xl/ctrlProps/ctrlProp848.xml><?xml version="1.0" encoding="utf-8"?>
<formControlPr xmlns="http://schemas.microsoft.com/office/spreadsheetml/2009/9/main" objectType="CheckBox" fmlaLink="J11" lockText="1" noThreeD="1"/>
</file>

<file path=xl/ctrlProps/ctrlProp849.xml><?xml version="1.0" encoding="utf-8"?>
<formControlPr xmlns="http://schemas.microsoft.com/office/spreadsheetml/2009/9/main" objectType="CheckBox" fmlaLink="J6" lockText="1" noThreeD="1"/>
</file>

<file path=xl/ctrlProps/ctrlProp85.xml><?xml version="1.0" encoding="utf-8"?>
<formControlPr xmlns="http://schemas.microsoft.com/office/spreadsheetml/2009/9/main" objectType="CheckBox" fmlaLink="L6" lockText="1" noThreeD="1"/>
</file>

<file path=xl/ctrlProps/ctrlProp850.xml><?xml version="1.0" encoding="utf-8"?>
<formControlPr xmlns="http://schemas.microsoft.com/office/spreadsheetml/2009/9/main" objectType="CheckBox" fmlaLink="J6" lockText="1" noThreeD="1"/>
</file>

<file path=xl/ctrlProps/ctrlProp851.xml><?xml version="1.0" encoding="utf-8"?>
<formControlPr xmlns="http://schemas.microsoft.com/office/spreadsheetml/2009/9/main" objectType="CheckBox" fmlaLink="J6" lockText="1" noThreeD="1"/>
</file>

<file path=xl/ctrlProps/ctrlProp852.xml><?xml version="1.0" encoding="utf-8"?>
<formControlPr xmlns="http://schemas.microsoft.com/office/spreadsheetml/2009/9/main" objectType="CheckBox" fmlaLink="J10" lockText="1" noThreeD="1"/>
</file>

<file path=xl/ctrlProps/ctrlProp853.xml><?xml version="1.0" encoding="utf-8"?>
<formControlPr xmlns="http://schemas.microsoft.com/office/spreadsheetml/2009/9/main" objectType="CheckBox" fmlaLink="J6" lockText="1" noThreeD="1"/>
</file>

<file path=xl/ctrlProps/ctrlProp854.xml><?xml version="1.0" encoding="utf-8"?>
<formControlPr xmlns="http://schemas.microsoft.com/office/spreadsheetml/2009/9/main" objectType="CheckBox" fmlaLink="J6" lockText="1" noThreeD="1"/>
</file>

<file path=xl/ctrlProps/ctrlProp855.xml><?xml version="1.0" encoding="utf-8"?>
<formControlPr xmlns="http://schemas.microsoft.com/office/spreadsheetml/2009/9/main" objectType="CheckBox" fmlaLink="J6" lockText="1" noThreeD="1"/>
</file>

<file path=xl/ctrlProps/ctrlProp856.xml><?xml version="1.0" encoding="utf-8"?>
<formControlPr xmlns="http://schemas.microsoft.com/office/spreadsheetml/2009/9/main" objectType="CheckBox" fmlaLink="J19" lockText="1" noThreeD="1"/>
</file>

<file path=xl/ctrlProps/ctrlProp857.xml><?xml version="1.0" encoding="utf-8"?>
<formControlPr xmlns="http://schemas.microsoft.com/office/spreadsheetml/2009/9/main" objectType="CheckBox" fmlaLink="J6" lockText="1" noThreeD="1"/>
</file>

<file path=xl/ctrlProps/ctrlProp858.xml><?xml version="1.0" encoding="utf-8"?>
<formControlPr xmlns="http://schemas.microsoft.com/office/spreadsheetml/2009/9/main" objectType="CheckBox" fmlaLink="J6" lockText="1" noThreeD="1"/>
</file>

<file path=xl/ctrlProps/ctrlProp859.xml><?xml version="1.0" encoding="utf-8"?>
<formControlPr xmlns="http://schemas.microsoft.com/office/spreadsheetml/2009/9/main" objectType="CheckBox" fmlaLink="J6" lockText="1" noThreeD="1"/>
</file>

<file path=xl/ctrlProps/ctrlProp86.xml><?xml version="1.0" encoding="utf-8"?>
<formControlPr xmlns="http://schemas.microsoft.com/office/spreadsheetml/2009/9/main" objectType="CheckBox" fmlaLink="J6" lockText="1" noThreeD="1"/>
</file>

<file path=xl/ctrlProps/ctrlProp860.xml><?xml version="1.0" encoding="utf-8"?>
<formControlPr xmlns="http://schemas.microsoft.com/office/spreadsheetml/2009/9/main" objectType="CheckBox" fmlaLink="J6" lockText="1" noThreeD="1"/>
</file>

<file path=xl/ctrlProps/ctrlProp861.xml><?xml version="1.0" encoding="utf-8"?>
<formControlPr xmlns="http://schemas.microsoft.com/office/spreadsheetml/2009/9/main" objectType="CheckBox" fmlaLink="J6" lockText="1" noThreeD="1"/>
</file>

<file path=xl/ctrlProps/ctrlProp862.xml><?xml version="1.0" encoding="utf-8"?>
<formControlPr xmlns="http://schemas.microsoft.com/office/spreadsheetml/2009/9/main" objectType="CheckBox" fmlaLink="J7" lockText="1" noThreeD="1"/>
</file>

<file path=xl/ctrlProps/ctrlProp863.xml><?xml version="1.0" encoding="utf-8"?>
<formControlPr xmlns="http://schemas.microsoft.com/office/spreadsheetml/2009/9/main" objectType="CheckBox" fmlaLink="J6" lockText="1" noThreeD="1"/>
</file>

<file path=xl/ctrlProps/ctrlProp864.xml><?xml version="1.0" encoding="utf-8"?>
<formControlPr xmlns="http://schemas.microsoft.com/office/spreadsheetml/2009/9/main" objectType="CheckBox" fmlaLink="J6" lockText="1" noThreeD="1"/>
</file>

<file path=xl/ctrlProps/ctrlProp865.xml><?xml version="1.0" encoding="utf-8"?>
<formControlPr xmlns="http://schemas.microsoft.com/office/spreadsheetml/2009/9/main" objectType="CheckBox" fmlaLink="J6" lockText="1" noThreeD="1"/>
</file>

<file path=xl/ctrlProps/ctrlProp866.xml><?xml version="1.0" encoding="utf-8"?>
<formControlPr xmlns="http://schemas.microsoft.com/office/spreadsheetml/2009/9/main" objectType="CheckBox" fmlaLink="J6" lockText="1" noThreeD="1"/>
</file>

<file path=xl/ctrlProps/ctrlProp867.xml><?xml version="1.0" encoding="utf-8"?>
<formControlPr xmlns="http://schemas.microsoft.com/office/spreadsheetml/2009/9/main" objectType="CheckBox" fmlaLink="J6" lockText="1" noThreeD="1"/>
</file>

<file path=xl/ctrlProps/ctrlProp868.xml><?xml version="1.0" encoding="utf-8"?>
<formControlPr xmlns="http://schemas.microsoft.com/office/spreadsheetml/2009/9/main" objectType="CheckBox" fmlaLink="J6" lockText="1" noThreeD="1"/>
</file>

<file path=xl/ctrlProps/ctrlProp869.xml><?xml version="1.0" encoding="utf-8"?>
<formControlPr xmlns="http://schemas.microsoft.com/office/spreadsheetml/2009/9/main" objectType="CheckBox" fmlaLink="J6" lockText="1" noThreeD="1"/>
</file>

<file path=xl/ctrlProps/ctrlProp87.xml><?xml version="1.0" encoding="utf-8"?>
<formControlPr xmlns="http://schemas.microsoft.com/office/spreadsheetml/2009/9/main" objectType="CheckBox" fmlaLink="L6" lockText="1" noThreeD="1"/>
</file>

<file path=xl/ctrlProps/ctrlProp870.xml><?xml version="1.0" encoding="utf-8"?>
<formControlPr xmlns="http://schemas.microsoft.com/office/spreadsheetml/2009/9/main" objectType="CheckBox" fmlaLink="J11" lockText="1" noThreeD="1"/>
</file>

<file path=xl/ctrlProps/ctrlProp871.xml><?xml version="1.0" encoding="utf-8"?>
<formControlPr xmlns="http://schemas.microsoft.com/office/spreadsheetml/2009/9/main" objectType="CheckBox" fmlaLink="J6" lockText="1" noThreeD="1"/>
</file>

<file path=xl/ctrlProps/ctrlProp872.xml><?xml version="1.0" encoding="utf-8"?>
<formControlPr xmlns="http://schemas.microsoft.com/office/spreadsheetml/2009/9/main" objectType="CheckBox" fmlaLink="J12" lockText="1" noThreeD="1"/>
</file>

<file path=xl/ctrlProps/ctrlProp873.xml><?xml version="1.0" encoding="utf-8"?>
<formControlPr xmlns="http://schemas.microsoft.com/office/spreadsheetml/2009/9/main" objectType="CheckBox" fmlaLink="J6" lockText="1" noThreeD="1"/>
</file>

<file path=xl/ctrlProps/ctrlProp874.xml><?xml version="1.0" encoding="utf-8"?>
<formControlPr xmlns="http://schemas.microsoft.com/office/spreadsheetml/2009/9/main" objectType="CheckBox" fmlaLink="J6" lockText="1" noThreeD="1"/>
</file>

<file path=xl/ctrlProps/ctrlProp875.xml><?xml version="1.0" encoding="utf-8"?>
<formControlPr xmlns="http://schemas.microsoft.com/office/spreadsheetml/2009/9/main" objectType="CheckBox" fmlaLink="J6" lockText="1" noThreeD="1"/>
</file>

<file path=xl/ctrlProps/ctrlProp876.xml><?xml version="1.0" encoding="utf-8"?>
<formControlPr xmlns="http://schemas.microsoft.com/office/spreadsheetml/2009/9/main" objectType="CheckBox" fmlaLink="J6" lockText="1" noThreeD="1"/>
</file>

<file path=xl/ctrlProps/ctrlProp877.xml><?xml version="1.0" encoding="utf-8"?>
<formControlPr xmlns="http://schemas.microsoft.com/office/spreadsheetml/2009/9/main" objectType="CheckBox" fmlaLink="J6" lockText="1" noThreeD="1"/>
</file>

<file path=xl/ctrlProps/ctrlProp878.xml><?xml version="1.0" encoding="utf-8"?>
<formControlPr xmlns="http://schemas.microsoft.com/office/spreadsheetml/2009/9/main" objectType="CheckBox" fmlaLink="J10" lockText="1" noThreeD="1"/>
</file>

<file path=xl/ctrlProps/ctrlProp879.xml><?xml version="1.0" encoding="utf-8"?>
<formControlPr xmlns="http://schemas.microsoft.com/office/spreadsheetml/2009/9/main" objectType="CheckBox" fmlaLink="J11" lockText="1" noThreeD="1"/>
</file>

<file path=xl/ctrlProps/ctrlProp88.xml><?xml version="1.0" encoding="utf-8"?>
<formControlPr xmlns="http://schemas.microsoft.com/office/spreadsheetml/2009/9/main" objectType="CheckBox" fmlaLink="J6" lockText="1" noThreeD="1"/>
</file>

<file path=xl/ctrlProps/ctrlProp880.xml><?xml version="1.0" encoding="utf-8"?>
<formControlPr xmlns="http://schemas.microsoft.com/office/spreadsheetml/2009/9/main" objectType="CheckBox" fmlaLink="J6" lockText="1" noThreeD="1"/>
</file>

<file path=xl/ctrlProps/ctrlProp881.xml><?xml version="1.0" encoding="utf-8"?>
<formControlPr xmlns="http://schemas.microsoft.com/office/spreadsheetml/2009/9/main" objectType="CheckBox" fmlaLink="J6" lockText="1" noThreeD="1"/>
</file>

<file path=xl/ctrlProps/ctrlProp882.xml><?xml version="1.0" encoding="utf-8"?>
<formControlPr xmlns="http://schemas.microsoft.com/office/spreadsheetml/2009/9/main" objectType="CheckBox" fmlaLink="J6" lockText="1" noThreeD="1"/>
</file>

<file path=xl/ctrlProps/ctrlProp883.xml><?xml version="1.0" encoding="utf-8"?>
<formControlPr xmlns="http://schemas.microsoft.com/office/spreadsheetml/2009/9/main" objectType="CheckBox" fmlaLink="J6" lockText="1" noThreeD="1"/>
</file>

<file path=xl/ctrlProps/ctrlProp884.xml><?xml version="1.0" encoding="utf-8"?>
<formControlPr xmlns="http://schemas.microsoft.com/office/spreadsheetml/2009/9/main" objectType="CheckBox" fmlaLink="J6" lockText="1" noThreeD="1"/>
</file>

<file path=xl/ctrlProps/ctrlProp885.xml><?xml version="1.0" encoding="utf-8"?>
<formControlPr xmlns="http://schemas.microsoft.com/office/spreadsheetml/2009/9/main" objectType="CheckBox" fmlaLink="J30" lockText="1" noThreeD="1"/>
</file>

<file path=xl/ctrlProps/ctrlProp886.xml><?xml version="1.0" encoding="utf-8"?>
<formControlPr xmlns="http://schemas.microsoft.com/office/spreadsheetml/2009/9/main" objectType="CheckBox" fmlaLink="J11" lockText="1" noThreeD="1"/>
</file>

<file path=xl/ctrlProps/ctrlProp887.xml><?xml version="1.0" encoding="utf-8"?>
<formControlPr xmlns="http://schemas.microsoft.com/office/spreadsheetml/2009/9/main" objectType="CheckBox" fmlaLink="J6" lockText="1" noThreeD="1"/>
</file>

<file path=xl/ctrlProps/ctrlProp888.xml><?xml version="1.0" encoding="utf-8"?>
<formControlPr xmlns="http://schemas.microsoft.com/office/spreadsheetml/2009/9/main" objectType="CheckBox" fmlaLink="J6" lockText="1" noThreeD="1"/>
</file>

<file path=xl/ctrlProps/ctrlProp889.xml><?xml version="1.0" encoding="utf-8"?>
<formControlPr xmlns="http://schemas.microsoft.com/office/spreadsheetml/2009/9/main" objectType="CheckBox" fmlaLink="J7" lockText="1" noThreeD="1"/>
</file>

<file path=xl/ctrlProps/ctrlProp89.xml><?xml version="1.0" encoding="utf-8"?>
<formControlPr xmlns="http://schemas.microsoft.com/office/spreadsheetml/2009/9/main" objectType="CheckBox" fmlaLink="K25" lockText="1" noThreeD="1"/>
</file>

<file path=xl/ctrlProps/ctrlProp890.xml><?xml version="1.0" encoding="utf-8"?>
<formControlPr xmlns="http://schemas.microsoft.com/office/spreadsheetml/2009/9/main" objectType="CheckBox" fmlaLink="J6" lockText="1" noThreeD="1"/>
</file>

<file path=xl/ctrlProps/ctrlProp891.xml><?xml version="1.0" encoding="utf-8"?>
<formControlPr xmlns="http://schemas.microsoft.com/office/spreadsheetml/2009/9/main" objectType="CheckBox" fmlaLink="J6" lockText="1" noThreeD="1"/>
</file>

<file path=xl/ctrlProps/ctrlProp892.xml><?xml version="1.0" encoding="utf-8"?>
<formControlPr xmlns="http://schemas.microsoft.com/office/spreadsheetml/2009/9/main" objectType="CheckBox" fmlaLink="J11" lockText="1" noThreeD="1"/>
</file>

<file path=xl/ctrlProps/ctrlProp893.xml><?xml version="1.0" encoding="utf-8"?>
<formControlPr xmlns="http://schemas.microsoft.com/office/spreadsheetml/2009/9/main" objectType="CheckBox" fmlaLink="J6" lockText="1" noThreeD="1"/>
</file>

<file path=xl/ctrlProps/ctrlProp894.xml><?xml version="1.0" encoding="utf-8"?>
<formControlPr xmlns="http://schemas.microsoft.com/office/spreadsheetml/2009/9/main" objectType="CheckBox" fmlaLink="J6" lockText="1" noThreeD="1"/>
</file>

<file path=xl/ctrlProps/ctrlProp895.xml><?xml version="1.0" encoding="utf-8"?>
<formControlPr xmlns="http://schemas.microsoft.com/office/spreadsheetml/2009/9/main" objectType="CheckBox" fmlaLink="J6" lockText="1" noThreeD="1"/>
</file>

<file path=xl/ctrlProps/ctrlProp896.xml><?xml version="1.0" encoding="utf-8"?>
<formControlPr xmlns="http://schemas.microsoft.com/office/spreadsheetml/2009/9/main" objectType="CheckBox" fmlaLink="J10" lockText="1" noThreeD="1"/>
</file>

<file path=xl/ctrlProps/ctrlProp897.xml><?xml version="1.0" encoding="utf-8"?>
<formControlPr xmlns="http://schemas.microsoft.com/office/spreadsheetml/2009/9/main" objectType="CheckBox" fmlaLink="J6" lockText="1" noThreeD="1"/>
</file>

<file path=xl/ctrlProps/ctrlProp898.xml><?xml version="1.0" encoding="utf-8"?>
<formControlPr xmlns="http://schemas.microsoft.com/office/spreadsheetml/2009/9/main" objectType="CheckBox" fmlaLink="J6" lockText="1" noThreeD="1"/>
</file>

<file path=xl/ctrlProps/ctrlProp899.xml><?xml version="1.0" encoding="utf-8"?>
<formControlPr xmlns="http://schemas.microsoft.com/office/spreadsheetml/2009/9/main" objectType="CheckBox" fmlaLink="J6" lockText="1" noThreeD="1"/>
</file>

<file path=xl/ctrlProps/ctrlProp9.xml><?xml version="1.0" encoding="utf-8"?>
<formControlPr xmlns="http://schemas.microsoft.com/office/spreadsheetml/2009/9/main" objectType="CheckBox" fmlaLink="K9" lockText="1" noThreeD="1"/>
</file>

<file path=xl/ctrlProps/ctrlProp90.xml><?xml version="1.0" encoding="utf-8"?>
<formControlPr xmlns="http://schemas.microsoft.com/office/spreadsheetml/2009/9/main" objectType="CheckBox" fmlaLink="L6" lockText="1" noThreeD="1"/>
</file>

<file path=xl/ctrlProps/ctrlProp900.xml><?xml version="1.0" encoding="utf-8"?>
<formControlPr xmlns="http://schemas.microsoft.com/office/spreadsheetml/2009/9/main" objectType="CheckBox" fmlaLink="J19" lockText="1" noThreeD="1"/>
</file>

<file path=xl/ctrlProps/ctrlProp901.xml><?xml version="1.0" encoding="utf-8"?>
<formControlPr xmlns="http://schemas.microsoft.com/office/spreadsheetml/2009/9/main" objectType="CheckBox" fmlaLink="J6" lockText="1" noThreeD="1"/>
</file>

<file path=xl/ctrlProps/ctrlProp902.xml><?xml version="1.0" encoding="utf-8"?>
<formControlPr xmlns="http://schemas.microsoft.com/office/spreadsheetml/2009/9/main" objectType="CheckBox" fmlaLink="J6" lockText="1" noThreeD="1"/>
</file>

<file path=xl/ctrlProps/ctrlProp903.xml><?xml version="1.0" encoding="utf-8"?>
<formControlPr xmlns="http://schemas.microsoft.com/office/spreadsheetml/2009/9/main" objectType="CheckBox" fmlaLink="J6" lockText="1" noThreeD="1"/>
</file>

<file path=xl/ctrlProps/ctrlProp904.xml><?xml version="1.0" encoding="utf-8"?>
<formControlPr xmlns="http://schemas.microsoft.com/office/spreadsheetml/2009/9/main" objectType="CheckBox" fmlaLink="J6" lockText="1" noThreeD="1"/>
</file>

<file path=xl/ctrlProps/ctrlProp905.xml><?xml version="1.0" encoding="utf-8"?>
<formControlPr xmlns="http://schemas.microsoft.com/office/spreadsheetml/2009/9/main" objectType="CheckBox" fmlaLink="J6" lockText="1" noThreeD="1"/>
</file>

<file path=xl/ctrlProps/ctrlProp906.xml><?xml version="1.0" encoding="utf-8"?>
<formControlPr xmlns="http://schemas.microsoft.com/office/spreadsheetml/2009/9/main" objectType="CheckBox" fmlaLink="J7" lockText="1" noThreeD="1"/>
</file>

<file path=xl/ctrlProps/ctrlProp907.xml><?xml version="1.0" encoding="utf-8"?>
<formControlPr xmlns="http://schemas.microsoft.com/office/spreadsheetml/2009/9/main" objectType="CheckBox" fmlaLink="J6" lockText="1" noThreeD="1"/>
</file>

<file path=xl/ctrlProps/ctrlProp908.xml><?xml version="1.0" encoding="utf-8"?>
<formControlPr xmlns="http://schemas.microsoft.com/office/spreadsheetml/2009/9/main" objectType="CheckBox" fmlaLink="J6" lockText="1" noThreeD="1"/>
</file>

<file path=xl/ctrlProps/ctrlProp909.xml><?xml version="1.0" encoding="utf-8"?>
<formControlPr xmlns="http://schemas.microsoft.com/office/spreadsheetml/2009/9/main" objectType="CheckBox" fmlaLink="J6" lockText="1" noThreeD="1"/>
</file>

<file path=xl/ctrlProps/ctrlProp91.xml><?xml version="1.0" encoding="utf-8"?>
<formControlPr xmlns="http://schemas.microsoft.com/office/spreadsheetml/2009/9/main" objectType="CheckBox" fmlaLink="J6" lockText="1" noThreeD="1"/>
</file>

<file path=xl/ctrlProps/ctrlProp910.xml><?xml version="1.0" encoding="utf-8"?>
<formControlPr xmlns="http://schemas.microsoft.com/office/spreadsheetml/2009/9/main" objectType="CheckBox" fmlaLink="J6" lockText="1" noThreeD="1"/>
</file>

<file path=xl/ctrlProps/ctrlProp911.xml><?xml version="1.0" encoding="utf-8"?>
<formControlPr xmlns="http://schemas.microsoft.com/office/spreadsheetml/2009/9/main" objectType="CheckBox" fmlaLink="J6" lockText="1" noThreeD="1"/>
</file>

<file path=xl/ctrlProps/ctrlProp912.xml><?xml version="1.0" encoding="utf-8"?>
<formControlPr xmlns="http://schemas.microsoft.com/office/spreadsheetml/2009/9/main" objectType="CheckBox" fmlaLink="J6" lockText="1" noThreeD="1"/>
</file>

<file path=xl/ctrlProps/ctrlProp913.xml><?xml version="1.0" encoding="utf-8"?>
<formControlPr xmlns="http://schemas.microsoft.com/office/spreadsheetml/2009/9/main" objectType="CheckBox" fmlaLink="J6" lockText="1" noThreeD="1"/>
</file>

<file path=xl/ctrlProps/ctrlProp914.xml><?xml version="1.0" encoding="utf-8"?>
<formControlPr xmlns="http://schemas.microsoft.com/office/spreadsheetml/2009/9/main" objectType="CheckBox" fmlaLink="J11" lockText="1" noThreeD="1"/>
</file>

<file path=xl/ctrlProps/ctrlProp915.xml><?xml version="1.0" encoding="utf-8"?>
<formControlPr xmlns="http://schemas.microsoft.com/office/spreadsheetml/2009/9/main" objectType="CheckBox" fmlaLink="J6" lockText="1" noThreeD="1"/>
</file>

<file path=xl/ctrlProps/ctrlProp916.xml><?xml version="1.0" encoding="utf-8"?>
<formControlPr xmlns="http://schemas.microsoft.com/office/spreadsheetml/2009/9/main" objectType="CheckBox" fmlaLink="J12" lockText="1" noThreeD="1"/>
</file>

<file path=xl/ctrlProps/ctrlProp917.xml><?xml version="1.0" encoding="utf-8"?>
<formControlPr xmlns="http://schemas.microsoft.com/office/spreadsheetml/2009/9/main" objectType="CheckBox" fmlaLink="J6" lockText="1" noThreeD="1"/>
</file>

<file path=xl/ctrlProps/ctrlProp918.xml><?xml version="1.0" encoding="utf-8"?>
<formControlPr xmlns="http://schemas.microsoft.com/office/spreadsheetml/2009/9/main" objectType="CheckBox" fmlaLink="J6" lockText="1" noThreeD="1"/>
</file>

<file path=xl/ctrlProps/ctrlProp919.xml><?xml version="1.0" encoding="utf-8"?>
<formControlPr xmlns="http://schemas.microsoft.com/office/spreadsheetml/2009/9/main" objectType="CheckBox" fmlaLink="J6" lockText="1" noThreeD="1"/>
</file>

<file path=xl/ctrlProps/ctrlProp92.xml><?xml version="1.0" encoding="utf-8"?>
<formControlPr xmlns="http://schemas.microsoft.com/office/spreadsheetml/2009/9/main" objectType="CheckBox" fmlaLink="L6" lockText="1" noThreeD="1"/>
</file>

<file path=xl/ctrlProps/ctrlProp920.xml><?xml version="1.0" encoding="utf-8"?>
<formControlPr xmlns="http://schemas.microsoft.com/office/spreadsheetml/2009/9/main" objectType="CheckBox" fmlaLink="J6" lockText="1" noThreeD="1"/>
</file>

<file path=xl/ctrlProps/ctrlProp921.xml><?xml version="1.0" encoding="utf-8"?>
<formControlPr xmlns="http://schemas.microsoft.com/office/spreadsheetml/2009/9/main" objectType="CheckBox" fmlaLink="J6" lockText="1" noThreeD="1"/>
</file>

<file path=xl/ctrlProps/ctrlProp922.xml><?xml version="1.0" encoding="utf-8"?>
<formControlPr xmlns="http://schemas.microsoft.com/office/spreadsheetml/2009/9/main" objectType="CheckBox" fmlaLink="J10" lockText="1" noThreeD="1"/>
</file>

<file path=xl/ctrlProps/ctrlProp923.xml><?xml version="1.0" encoding="utf-8"?>
<formControlPr xmlns="http://schemas.microsoft.com/office/spreadsheetml/2009/9/main" objectType="CheckBox" fmlaLink="J11" lockText="1" noThreeD="1"/>
</file>

<file path=xl/ctrlProps/ctrlProp924.xml><?xml version="1.0" encoding="utf-8"?>
<formControlPr xmlns="http://schemas.microsoft.com/office/spreadsheetml/2009/9/main" objectType="CheckBox" fmlaLink="J6" lockText="1" noThreeD="1"/>
</file>

<file path=xl/ctrlProps/ctrlProp925.xml><?xml version="1.0" encoding="utf-8"?>
<formControlPr xmlns="http://schemas.microsoft.com/office/spreadsheetml/2009/9/main" objectType="CheckBox" fmlaLink="J6" lockText="1" noThreeD="1"/>
</file>

<file path=xl/ctrlProps/ctrlProp926.xml><?xml version="1.0" encoding="utf-8"?>
<formControlPr xmlns="http://schemas.microsoft.com/office/spreadsheetml/2009/9/main" objectType="CheckBox" fmlaLink="J6" lockText="1" noThreeD="1"/>
</file>

<file path=xl/ctrlProps/ctrlProp927.xml><?xml version="1.0" encoding="utf-8"?>
<formControlPr xmlns="http://schemas.microsoft.com/office/spreadsheetml/2009/9/main" objectType="CheckBox" fmlaLink="J6" lockText="1" noThreeD="1"/>
</file>

<file path=xl/ctrlProps/ctrlProp928.xml><?xml version="1.0" encoding="utf-8"?>
<formControlPr xmlns="http://schemas.microsoft.com/office/spreadsheetml/2009/9/main" objectType="CheckBox" fmlaLink="J6" lockText="1" noThreeD="1"/>
</file>

<file path=xl/ctrlProps/ctrlProp929.xml><?xml version="1.0" encoding="utf-8"?>
<formControlPr xmlns="http://schemas.microsoft.com/office/spreadsheetml/2009/9/main" objectType="CheckBox" fmlaLink="J31" lockText="1" noThreeD="1"/>
</file>

<file path=xl/ctrlProps/ctrlProp93.xml><?xml version="1.0" encoding="utf-8"?>
<formControlPr xmlns="http://schemas.microsoft.com/office/spreadsheetml/2009/9/main" objectType="CheckBox" fmlaLink="J6" lockText="1" noThreeD="1"/>
</file>

<file path=xl/ctrlProps/ctrlProp930.xml><?xml version="1.0" encoding="utf-8"?>
<formControlPr xmlns="http://schemas.microsoft.com/office/spreadsheetml/2009/9/main" objectType="CheckBox" fmlaLink="J11" lockText="1" noThreeD="1"/>
</file>

<file path=xl/ctrlProps/ctrlProp931.xml><?xml version="1.0" encoding="utf-8"?>
<formControlPr xmlns="http://schemas.microsoft.com/office/spreadsheetml/2009/9/main" objectType="CheckBox" fmlaLink="J6" lockText="1" noThreeD="1"/>
</file>

<file path=xl/ctrlProps/ctrlProp932.xml><?xml version="1.0" encoding="utf-8"?>
<formControlPr xmlns="http://schemas.microsoft.com/office/spreadsheetml/2009/9/main" objectType="CheckBox" fmlaLink="J6" lockText="1" noThreeD="1"/>
</file>

<file path=xl/ctrlProps/ctrlProp933.xml><?xml version="1.0" encoding="utf-8"?>
<formControlPr xmlns="http://schemas.microsoft.com/office/spreadsheetml/2009/9/main" objectType="CheckBox" fmlaLink="J7" lockText="1" noThreeD="1"/>
</file>

<file path=xl/ctrlProps/ctrlProp934.xml><?xml version="1.0" encoding="utf-8"?>
<formControlPr xmlns="http://schemas.microsoft.com/office/spreadsheetml/2009/9/main" objectType="CheckBox" fmlaLink="J6" lockText="1" noThreeD="1"/>
</file>

<file path=xl/ctrlProps/ctrlProp935.xml><?xml version="1.0" encoding="utf-8"?>
<formControlPr xmlns="http://schemas.microsoft.com/office/spreadsheetml/2009/9/main" objectType="CheckBox" fmlaLink="J6" lockText="1" noThreeD="1"/>
</file>

<file path=xl/ctrlProps/ctrlProp936.xml><?xml version="1.0" encoding="utf-8"?>
<formControlPr xmlns="http://schemas.microsoft.com/office/spreadsheetml/2009/9/main" objectType="CheckBox" fmlaLink="J11" lockText="1" noThreeD="1"/>
</file>

<file path=xl/ctrlProps/ctrlProp937.xml><?xml version="1.0" encoding="utf-8"?>
<formControlPr xmlns="http://schemas.microsoft.com/office/spreadsheetml/2009/9/main" objectType="CheckBox" fmlaLink="J6" lockText="1" noThreeD="1"/>
</file>

<file path=xl/ctrlProps/ctrlProp938.xml><?xml version="1.0" encoding="utf-8"?>
<formControlPr xmlns="http://schemas.microsoft.com/office/spreadsheetml/2009/9/main" objectType="CheckBox" fmlaLink="J6" lockText="1" noThreeD="1"/>
</file>

<file path=xl/ctrlProps/ctrlProp939.xml><?xml version="1.0" encoding="utf-8"?>
<formControlPr xmlns="http://schemas.microsoft.com/office/spreadsheetml/2009/9/main" objectType="CheckBox" fmlaLink="J6" lockText="1" noThreeD="1"/>
</file>

<file path=xl/ctrlProps/ctrlProp94.xml><?xml version="1.0" encoding="utf-8"?>
<formControlPr xmlns="http://schemas.microsoft.com/office/spreadsheetml/2009/9/main" objectType="CheckBox" fmlaLink="K26" lockText="1" noThreeD="1"/>
</file>

<file path=xl/ctrlProps/ctrlProp940.xml><?xml version="1.0" encoding="utf-8"?>
<formControlPr xmlns="http://schemas.microsoft.com/office/spreadsheetml/2009/9/main" objectType="CheckBox" fmlaLink="J10" lockText="1" noThreeD="1"/>
</file>

<file path=xl/ctrlProps/ctrlProp941.xml><?xml version="1.0" encoding="utf-8"?>
<formControlPr xmlns="http://schemas.microsoft.com/office/spreadsheetml/2009/9/main" objectType="CheckBox" fmlaLink="J6" lockText="1" noThreeD="1"/>
</file>

<file path=xl/ctrlProps/ctrlProp942.xml><?xml version="1.0" encoding="utf-8"?>
<formControlPr xmlns="http://schemas.microsoft.com/office/spreadsheetml/2009/9/main" objectType="CheckBox" fmlaLink="J6" lockText="1" noThreeD="1"/>
</file>

<file path=xl/ctrlProps/ctrlProp943.xml><?xml version="1.0" encoding="utf-8"?>
<formControlPr xmlns="http://schemas.microsoft.com/office/spreadsheetml/2009/9/main" objectType="CheckBox" fmlaLink="J6" lockText="1" noThreeD="1"/>
</file>

<file path=xl/ctrlProps/ctrlProp944.xml><?xml version="1.0" encoding="utf-8"?>
<formControlPr xmlns="http://schemas.microsoft.com/office/spreadsheetml/2009/9/main" objectType="CheckBox" fmlaLink="J19" lockText="1" noThreeD="1"/>
</file>

<file path=xl/ctrlProps/ctrlProp945.xml><?xml version="1.0" encoding="utf-8"?>
<formControlPr xmlns="http://schemas.microsoft.com/office/spreadsheetml/2009/9/main" objectType="CheckBox" fmlaLink="J6" lockText="1" noThreeD="1"/>
</file>

<file path=xl/ctrlProps/ctrlProp946.xml><?xml version="1.0" encoding="utf-8"?>
<formControlPr xmlns="http://schemas.microsoft.com/office/spreadsheetml/2009/9/main" objectType="CheckBox" fmlaLink="J6" lockText="1" noThreeD="1"/>
</file>

<file path=xl/ctrlProps/ctrlProp947.xml><?xml version="1.0" encoding="utf-8"?>
<formControlPr xmlns="http://schemas.microsoft.com/office/spreadsheetml/2009/9/main" objectType="CheckBox" fmlaLink="J6" lockText="1" noThreeD="1"/>
</file>

<file path=xl/ctrlProps/ctrlProp948.xml><?xml version="1.0" encoding="utf-8"?>
<formControlPr xmlns="http://schemas.microsoft.com/office/spreadsheetml/2009/9/main" objectType="CheckBox" fmlaLink="J6" lockText="1" noThreeD="1"/>
</file>

<file path=xl/ctrlProps/ctrlProp949.xml><?xml version="1.0" encoding="utf-8"?>
<formControlPr xmlns="http://schemas.microsoft.com/office/spreadsheetml/2009/9/main" objectType="CheckBox" fmlaLink="J6" lockText="1" noThreeD="1"/>
</file>

<file path=xl/ctrlProps/ctrlProp95.xml><?xml version="1.0" encoding="utf-8"?>
<formControlPr xmlns="http://schemas.microsoft.com/office/spreadsheetml/2009/9/main" objectType="CheckBox" fmlaLink="L6" lockText="1" noThreeD="1"/>
</file>

<file path=xl/ctrlProps/ctrlProp950.xml><?xml version="1.0" encoding="utf-8"?>
<formControlPr xmlns="http://schemas.microsoft.com/office/spreadsheetml/2009/9/main" objectType="CheckBox" fmlaLink="J7" lockText="1" noThreeD="1"/>
</file>

<file path=xl/ctrlProps/ctrlProp951.xml><?xml version="1.0" encoding="utf-8"?>
<formControlPr xmlns="http://schemas.microsoft.com/office/spreadsheetml/2009/9/main" objectType="CheckBox" fmlaLink="J6" lockText="1" noThreeD="1"/>
</file>

<file path=xl/ctrlProps/ctrlProp952.xml><?xml version="1.0" encoding="utf-8"?>
<formControlPr xmlns="http://schemas.microsoft.com/office/spreadsheetml/2009/9/main" objectType="CheckBox" fmlaLink="J6" lockText="1" noThreeD="1"/>
</file>

<file path=xl/ctrlProps/ctrlProp953.xml><?xml version="1.0" encoding="utf-8"?>
<formControlPr xmlns="http://schemas.microsoft.com/office/spreadsheetml/2009/9/main" objectType="CheckBox" fmlaLink="J6" lockText="1" noThreeD="1"/>
</file>

<file path=xl/ctrlProps/ctrlProp954.xml><?xml version="1.0" encoding="utf-8"?>
<formControlPr xmlns="http://schemas.microsoft.com/office/spreadsheetml/2009/9/main" objectType="CheckBox" fmlaLink="J6" lockText="1" noThreeD="1"/>
</file>

<file path=xl/ctrlProps/ctrlProp955.xml><?xml version="1.0" encoding="utf-8"?>
<formControlPr xmlns="http://schemas.microsoft.com/office/spreadsheetml/2009/9/main" objectType="CheckBox" fmlaLink="J6" lockText="1" noThreeD="1"/>
</file>

<file path=xl/ctrlProps/ctrlProp956.xml><?xml version="1.0" encoding="utf-8"?>
<formControlPr xmlns="http://schemas.microsoft.com/office/spreadsheetml/2009/9/main" objectType="CheckBox" fmlaLink="J6" lockText="1" noThreeD="1"/>
</file>

<file path=xl/ctrlProps/ctrlProp957.xml><?xml version="1.0" encoding="utf-8"?>
<formControlPr xmlns="http://schemas.microsoft.com/office/spreadsheetml/2009/9/main" objectType="CheckBox" fmlaLink="J6" lockText="1" noThreeD="1"/>
</file>

<file path=xl/ctrlProps/ctrlProp958.xml><?xml version="1.0" encoding="utf-8"?>
<formControlPr xmlns="http://schemas.microsoft.com/office/spreadsheetml/2009/9/main" objectType="CheckBox" fmlaLink="J11" lockText="1" noThreeD="1"/>
</file>

<file path=xl/ctrlProps/ctrlProp959.xml><?xml version="1.0" encoding="utf-8"?>
<formControlPr xmlns="http://schemas.microsoft.com/office/spreadsheetml/2009/9/main" objectType="CheckBox" fmlaLink="J6" lockText="1" noThreeD="1"/>
</file>

<file path=xl/ctrlProps/ctrlProp96.xml><?xml version="1.0" encoding="utf-8"?>
<formControlPr xmlns="http://schemas.microsoft.com/office/spreadsheetml/2009/9/main" objectType="CheckBox" fmlaLink="J6" lockText="1" noThreeD="1"/>
</file>

<file path=xl/ctrlProps/ctrlProp960.xml><?xml version="1.0" encoding="utf-8"?>
<formControlPr xmlns="http://schemas.microsoft.com/office/spreadsheetml/2009/9/main" objectType="CheckBox" fmlaLink="J12" lockText="1" noThreeD="1"/>
</file>

<file path=xl/ctrlProps/ctrlProp961.xml><?xml version="1.0" encoding="utf-8"?>
<formControlPr xmlns="http://schemas.microsoft.com/office/spreadsheetml/2009/9/main" objectType="CheckBox" fmlaLink="J6" lockText="1" noThreeD="1"/>
</file>

<file path=xl/ctrlProps/ctrlProp962.xml><?xml version="1.0" encoding="utf-8"?>
<formControlPr xmlns="http://schemas.microsoft.com/office/spreadsheetml/2009/9/main" objectType="CheckBox" fmlaLink="J6" lockText="1" noThreeD="1"/>
</file>

<file path=xl/ctrlProps/ctrlProp963.xml><?xml version="1.0" encoding="utf-8"?>
<formControlPr xmlns="http://schemas.microsoft.com/office/spreadsheetml/2009/9/main" objectType="CheckBox" fmlaLink="J6" lockText="1" noThreeD="1"/>
</file>

<file path=xl/ctrlProps/ctrlProp964.xml><?xml version="1.0" encoding="utf-8"?>
<formControlPr xmlns="http://schemas.microsoft.com/office/spreadsheetml/2009/9/main" objectType="CheckBox" fmlaLink="J6" lockText="1" noThreeD="1"/>
</file>

<file path=xl/ctrlProps/ctrlProp965.xml><?xml version="1.0" encoding="utf-8"?>
<formControlPr xmlns="http://schemas.microsoft.com/office/spreadsheetml/2009/9/main" objectType="CheckBox" fmlaLink="J6" lockText="1" noThreeD="1"/>
</file>

<file path=xl/ctrlProps/ctrlProp966.xml><?xml version="1.0" encoding="utf-8"?>
<formControlPr xmlns="http://schemas.microsoft.com/office/spreadsheetml/2009/9/main" objectType="CheckBox" fmlaLink="J10" lockText="1" noThreeD="1"/>
</file>

<file path=xl/ctrlProps/ctrlProp967.xml><?xml version="1.0" encoding="utf-8"?>
<formControlPr xmlns="http://schemas.microsoft.com/office/spreadsheetml/2009/9/main" objectType="CheckBox" fmlaLink="J11" lockText="1" noThreeD="1"/>
</file>

<file path=xl/ctrlProps/ctrlProp968.xml><?xml version="1.0" encoding="utf-8"?>
<formControlPr xmlns="http://schemas.microsoft.com/office/spreadsheetml/2009/9/main" objectType="CheckBox" fmlaLink="J6" lockText="1" noThreeD="1"/>
</file>

<file path=xl/ctrlProps/ctrlProp969.xml><?xml version="1.0" encoding="utf-8"?>
<formControlPr xmlns="http://schemas.microsoft.com/office/spreadsheetml/2009/9/main" objectType="CheckBox" fmlaLink="J32" lockText="1" noThreeD="1"/>
</file>

<file path=xl/ctrlProps/ctrlProp97.xml><?xml version="1.0" encoding="utf-8"?>
<formControlPr xmlns="http://schemas.microsoft.com/office/spreadsheetml/2009/9/main" objectType="CheckBox" fmlaLink="L6" lockText="1" noThreeD="1"/>
</file>

<file path=xl/ctrlProps/ctrlProp970.xml><?xml version="1.0" encoding="utf-8"?>
<formControlPr xmlns="http://schemas.microsoft.com/office/spreadsheetml/2009/9/main" objectType="CheckBox" fmlaLink="J6" lockText="1" noThreeD="1"/>
</file>

<file path=xl/ctrlProps/ctrlProp971.xml><?xml version="1.0" encoding="utf-8"?>
<formControlPr xmlns="http://schemas.microsoft.com/office/spreadsheetml/2009/9/main" objectType="CheckBox" fmlaLink="J6" lockText="1" noThreeD="1"/>
</file>

<file path=xl/ctrlProps/ctrlProp972.xml><?xml version="1.0" encoding="utf-8"?>
<formControlPr xmlns="http://schemas.microsoft.com/office/spreadsheetml/2009/9/main" objectType="CheckBox" fmlaLink="J11" lockText="1" noThreeD="1"/>
</file>

<file path=xl/ctrlProps/ctrlProp973.xml><?xml version="1.0" encoding="utf-8"?>
<formControlPr xmlns="http://schemas.microsoft.com/office/spreadsheetml/2009/9/main" objectType="CheckBox" fmlaLink="J6" lockText="1" noThreeD="1"/>
</file>

<file path=xl/ctrlProps/ctrlProp974.xml><?xml version="1.0" encoding="utf-8"?>
<formControlPr xmlns="http://schemas.microsoft.com/office/spreadsheetml/2009/9/main" objectType="CheckBox" fmlaLink="J6" lockText="1" noThreeD="1"/>
</file>

<file path=xl/ctrlProps/ctrlProp975.xml><?xml version="1.0" encoding="utf-8"?>
<formControlPr xmlns="http://schemas.microsoft.com/office/spreadsheetml/2009/9/main" objectType="CheckBox" fmlaLink="J7" lockText="1" noThreeD="1"/>
</file>

<file path=xl/ctrlProps/ctrlProp976.xml><?xml version="1.0" encoding="utf-8"?>
<formControlPr xmlns="http://schemas.microsoft.com/office/spreadsheetml/2009/9/main" objectType="CheckBox" fmlaLink="J6" lockText="1" noThreeD="1"/>
</file>

<file path=xl/ctrlProps/ctrlProp977.xml><?xml version="1.0" encoding="utf-8"?>
<formControlPr xmlns="http://schemas.microsoft.com/office/spreadsheetml/2009/9/main" objectType="CheckBox" fmlaLink="J6" lockText="1" noThreeD="1"/>
</file>

<file path=xl/ctrlProps/ctrlProp978.xml><?xml version="1.0" encoding="utf-8"?>
<formControlPr xmlns="http://schemas.microsoft.com/office/spreadsheetml/2009/9/main" objectType="CheckBox" fmlaLink="J11" lockText="1" noThreeD="1"/>
</file>

<file path=xl/ctrlProps/ctrlProp979.xml><?xml version="1.0" encoding="utf-8"?>
<formControlPr xmlns="http://schemas.microsoft.com/office/spreadsheetml/2009/9/main" objectType="CheckBox" fmlaLink="J6" lockText="1" noThreeD="1"/>
</file>

<file path=xl/ctrlProps/ctrlProp98.xml><?xml version="1.0" encoding="utf-8"?>
<formControlPr xmlns="http://schemas.microsoft.com/office/spreadsheetml/2009/9/main" objectType="CheckBox" fmlaLink="J6" lockText="1" noThreeD="1"/>
</file>

<file path=xl/ctrlProps/ctrlProp980.xml><?xml version="1.0" encoding="utf-8"?>
<formControlPr xmlns="http://schemas.microsoft.com/office/spreadsheetml/2009/9/main" objectType="CheckBox" fmlaLink="J6" lockText="1" noThreeD="1"/>
</file>

<file path=xl/ctrlProps/ctrlProp981.xml><?xml version="1.0" encoding="utf-8"?>
<formControlPr xmlns="http://schemas.microsoft.com/office/spreadsheetml/2009/9/main" objectType="CheckBox" fmlaLink="J6" lockText="1" noThreeD="1"/>
</file>

<file path=xl/ctrlProps/ctrlProp982.xml><?xml version="1.0" encoding="utf-8"?>
<formControlPr xmlns="http://schemas.microsoft.com/office/spreadsheetml/2009/9/main" objectType="CheckBox" fmlaLink="J10" lockText="1" noThreeD="1"/>
</file>

<file path=xl/ctrlProps/ctrlProp983.xml><?xml version="1.0" encoding="utf-8"?>
<formControlPr xmlns="http://schemas.microsoft.com/office/spreadsheetml/2009/9/main" objectType="CheckBox" fmlaLink="J6" lockText="1" noThreeD="1"/>
</file>

<file path=xl/ctrlProps/ctrlProp984.xml><?xml version="1.0" encoding="utf-8"?>
<formControlPr xmlns="http://schemas.microsoft.com/office/spreadsheetml/2009/9/main" objectType="CheckBox" fmlaLink="J6" lockText="1" noThreeD="1"/>
</file>

<file path=xl/ctrlProps/ctrlProp985.xml><?xml version="1.0" encoding="utf-8"?>
<formControlPr xmlns="http://schemas.microsoft.com/office/spreadsheetml/2009/9/main" objectType="CheckBox" fmlaLink="J6" lockText="1" noThreeD="1"/>
</file>

<file path=xl/ctrlProps/ctrlProp986.xml><?xml version="1.0" encoding="utf-8"?>
<formControlPr xmlns="http://schemas.microsoft.com/office/spreadsheetml/2009/9/main" objectType="CheckBox" fmlaLink="J6" lockText="1" noThreeD="1"/>
</file>

<file path=xl/ctrlProps/ctrlProp987.xml><?xml version="1.0" encoding="utf-8"?>
<formControlPr xmlns="http://schemas.microsoft.com/office/spreadsheetml/2009/9/main" objectType="CheckBox" fmlaLink="J7" lockText="1" noThreeD="1"/>
</file>

<file path=xl/ctrlProps/ctrlProp988.xml><?xml version="1.0" encoding="utf-8"?>
<formControlPr xmlns="http://schemas.microsoft.com/office/spreadsheetml/2009/9/main" objectType="CheckBox" fmlaLink="J7" lockText="1" noThreeD="1"/>
</file>

<file path=xl/ctrlProps/ctrlProp989.xml><?xml version="1.0" encoding="utf-8"?>
<formControlPr xmlns="http://schemas.microsoft.com/office/spreadsheetml/2009/9/main" objectType="CheckBox" fmlaLink="J6" lockText="1" noThreeD="1"/>
</file>

<file path=xl/ctrlProps/ctrlProp99.xml><?xml version="1.0" encoding="utf-8"?>
<formControlPr xmlns="http://schemas.microsoft.com/office/spreadsheetml/2009/9/main" objectType="CheckBox" fmlaLink="K27" lockText="1" noThreeD="1"/>
</file>

<file path=xl/ctrlProps/ctrlProp990.xml><?xml version="1.0" encoding="utf-8"?>
<formControlPr xmlns="http://schemas.microsoft.com/office/spreadsheetml/2009/9/main" objectType="CheckBox" fmlaLink="J6" lockText="1" noThreeD="1"/>
</file>

<file path=xl/ctrlProps/ctrlProp991.xml><?xml version="1.0" encoding="utf-8"?>
<formControlPr xmlns="http://schemas.microsoft.com/office/spreadsheetml/2009/9/main" objectType="CheckBox" fmlaLink="J6" lockText="1" noThreeD="1"/>
</file>

<file path=xl/ctrlProps/ctrlProp992.xml><?xml version="1.0" encoding="utf-8"?>
<formControlPr xmlns="http://schemas.microsoft.com/office/spreadsheetml/2009/9/main" objectType="CheckBox" fmlaLink="J7" lockText="1" noThreeD="1"/>
</file>

<file path=xl/ctrlProps/ctrlProp993.xml><?xml version="1.0" encoding="utf-8"?>
<formControlPr xmlns="http://schemas.microsoft.com/office/spreadsheetml/2009/9/main" objectType="CheckBox" fmlaLink="J7" lockText="1" noThreeD="1"/>
</file>

<file path=xl/ctrlProps/ctrlProp994.xml><?xml version="1.0" encoding="utf-8"?>
<formControlPr xmlns="http://schemas.microsoft.com/office/spreadsheetml/2009/9/main" objectType="CheckBox" fmlaLink="J6" lockText="1" noThreeD="1"/>
</file>

<file path=xl/ctrlProps/ctrlProp995.xml><?xml version="1.0" encoding="utf-8"?>
<formControlPr xmlns="http://schemas.microsoft.com/office/spreadsheetml/2009/9/main" objectType="CheckBox" fmlaLink="J6" lockText="1" noThreeD="1"/>
</file>

<file path=xl/ctrlProps/ctrlProp996.xml><?xml version="1.0" encoding="utf-8"?>
<formControlPr xmlns="http://schemas.microsoft.com/office/spreadsheetml/2009/9/main" objectType="CheckBox" fmlaLink="J6" lockText="1" noThreeD="1"/>
</file>

<file path=xl/ctrlProps/ctrlProp997.xml><?xml version="1.0" encoding="utf-8"?>
<formControlPr xmlns="http://schemas.microsoft.com/office/spreadsheetml/2009/9/main" objectType="CheckBox" fmlaLink="J33" lockText="1" noThreeD="1"/>
</file>

<file path=xl/ctrlProps/ctrlProp998.xml><?xml version="1.0" encoding="utf-8"?>
<formControlPr xmlns="http://schemas.microsoft.com/office/spreadsheetml/2009/9/main" objectType="CheckBox" fmlaLink="J6" lockText="1" noThreeD="1"/>
</file>

<file path=xl/ctrlProps/ctrlProp999.xml><?xml version="1.0" encoding="utf-8"?>
<formControlPr xmlns="http://schemas.microsoft.com/office/spreadsheetml/2009/9/main" objectType="CheckBox" fmlaLink="L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5</xdr:row>
          <xdr:rowOff>0</xdr:rowOff>
        </xdr:from>
        <xdr:to>
          <xdr:col>11</xdr:col>
          <xdr:colOff>60960</xdr:colOff>
          <xdr:row>6</xdr:row>
          <xdr:rowOff>22860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</xdr:row>
          <xdr:rowOff>0</xdr:rowOff>
        </xdr:from>
        <xdr:to>
          <xdr:col>12</xdr:col>
          <xdr:colOff>38100</xdr:colOff>
          <xdr:row>6</xdr:row>
          <xdr:rowOff>22860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6</xdr:row>
          <xdr:rowOff>152400</xdr:rowOff>
        </xdr:from>
        <xdr:to>
          <xdr:col>10</xdr:col>
          <xdr:colOff>68580</xdr:colOff>
          <xdr:row>8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6</xdr:row>
          <xdr:rowOff>175260</xdr:rowOff>
        </xdr:from>
        <xdr:to>
          <xdr:col>11</xdr:col>
          <xdr:colOff>60960</xdr:colOff>
          <xdr:row>8</xdr:row>
          <xdr:rowOff>7620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</xdr:row>
          <xdr:rowOff>160020</xdr:rowOff>
        </xdr:from>
        <xdr:to>
          <xdr:col>12</xdr:col>
          <xdr:colOff>38100</xdr:colOff>
          <xdr:row>8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7</xdr:row>
          <xdr:rowOff>152400</xdr:rowOff>
        </xdr:from>
        <xdr:to>
          <xdr:col>10</xdr:col>
          <xdr:colOff>68580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160020</xdr:rowOff>
        </xdr:from>
        <xdr:to>
          <xdr:col>12</xdr:col>
          <xdr:colOff>38100</xdr:colOff>
          <xdr:row>9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7</xdr:row>
          <xdr:rowOff>152400</xdr:rowOff>
        </xdr:from>
        <xdr:to>
          <xdr:col>10</xdr:col>
          <xdr:colOff>68580</xdr:colOff>
          <xdr:row>9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7</xdr:row>
          <xdr:rowOff>175260</xdr:rowOff>
        </xdr:from>
        <xdr:to>
          <xdr:col>11</xdr:col>
          <xdr:colOff>60960</xdr:colOff>
          <xdr:row>9</xdr:row>
          <xdr:rowOff>7620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160020</xdr:rowOff>
        </xdr:from>
        <xdr:to>
          <xdr:col>12</xdr:col>
          <xdr:colOff>38100</xdr:colOff>
          <xdr:row>9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8</xdr:row>
          <xdr:rowOff>152400</xdr:rowOff>
        </xdr:from>
        <xdr:to>
          <xdr:col>10</xdr:col>
          <xdr:colOff>68580</xdr:colOff>
          <xdr:row>10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160020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8</xdr:row>
          <xdr:rowOff>152400</xdr:rowOff>
        </xdr:from>
        <xdr:to>
          <xdr:col>10</xdr:col>
          <xdr:colOff>68580</xdr:colOff>
          <xdr:row>10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8</xdr:row>
          <xdr:rowOff>175260</xdr:rowOff>
        </xdr:from>
        <xdr:to>
          <xdr:col>11</xdr:col>
          <xdr:colOff>60960</xdr:colOff>
          <xdr:row>10</xdr:row>
          <xdr:rowOff>7620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160020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9</xdr:row>
          <xdr:rowOff>152400</xdr:rowOff>
        </xdr:from>
        <xdr:to>
          <xdr:col>10</xdr:col>
          <xdr:colOff>68580</xdr:colOff>
          <xdr:row>11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160020</xdr:rowOff>
        </xdr:from>
        <xdr:to>
          <xdr:col>12</xdr:col>
          <xdr:colOff>38100</xdr:colOff>
          <xdr:row>11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9</xdr:row>
          <xdr:rowOff>152400</xdr:rowOff>
        </xdr:from>
        <xdr:to>
          <xdr:col>10</xdr:col>
          <xdr:colOff>68580</xdr:colOff>
          <xdr:row>11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9</xdr:row>
          <xdr:rowOff>175260</xdr:rowOff>
        </xdr:from>
        <xdr:to>
          <xdr:col>11</xdr:col>
          <xdr:colOff>60960</xdr:colOff>
          <xdr:row>11</xdr:row>
          <xdr:rowOff>7620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160020</xdr:rowOff>
        </xdr:from>
        <xdr:to>
          <xdr:col>12</xdr:col>
          <xdr:colOff>38100</xdr:colOff>
          <xdr:row>11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10</xdr:row>
          <xdr:rowOff>152400</xdr:rowOff>
        </xdr:from>
        <xdr:to>
          <xdr:col>10</xdr:col>
          <xdr:colOff>68580</xdr:colOff>
          <xdr:row>12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160020</xdr:rowOff>
        </xdr:from>
        <xdr:to>
          <xdr:col>12</xdr:col>
          <xdr:colOff>38100</xdr:colOff>
          <xdr:row>12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10</xdr:row>
          <xdr:rowOff>152400</xdr:rowOff>
        </xdr:from>
        <xdr:to>
          <xdr:col>10</xdr:col>
          <xdr:colOff>68580</xdr:colOff>
          <xdr:row>12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10</xdr:row>
          <xdr:rowOff>175260</xdr:rowOff>
        </xdr:from>
        <xdr:to>
          <xdr:col>11</xdr:col>
          <xdr:colOff>60960</xdr:colOff>
          <xdr:row>12</xdr:row>
          <xdr:rowOff>7620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160020</xdr:rowOff>
        </xdr:from>
        <xdr:to>
          <xdr:col>12</xdr:col>
          <xdr:colOff>38100</xdr:colOff>
          <xdr:row>12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11</xdr:row>
          <xdr:rowOff>152400</xdr:rowOff>
        </xdr:from>
        <xdr:to>
          <xdr:col>10</xdr:col>
          <xdr:colOff>68580</xdr:colOff>
          <xdr:row>13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160020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11</xdr:row>
          <xdr:rowOff>152400</xdr:rowOff>
        </xdr:from>
        <xdr:to>
          <xdr:col>10</xdr:col>
          <xdr:colOff>68580</xdr:colOff>
          <xdr:row>13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11</xdr:row>
          <xdr:rowOff>175260</xdr:rowOff>
        </xdr:from>
        <xdr:to>
          <xdr:col>11</xdr:col>
          <xdr:colOff>60960</xdr:colOff>
          <xdr:row>13</xdr:row>
          <xdr:rowOff>7620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160020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160020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12</xdr:row>
          <xdr:rowOff>175260</xdr:rowOff>
        </xdr:from>
        <xdr:to>
          <xdr:col>11</xdr:col>
          <xdr:colOff>60960</xdr:colOff>
          <xdr:row>14</xdr:row>
          <xdr:rowOff>7620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160020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160020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13</xdr:row>
          <xdr:rowOff>175260</xdr:rowOff>
        </xdr:from>
        <xdr:to>
          <xdr:col>11</xdr:col>
          <xdr:colOff>60960</xdr:colOff>
          <xdr:row>15</xdr:row>
          <xdr:rowOff>7620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160020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160020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14</xdr:row>
          <xdr:rowOff>175260</xdr:rowOff>
        </xdr:from>
        <xdr:to>
          <xdr:col>11</xdr:col>
          <xdr:colOff>60960</xdr:colOff>
          <xdr:row>16</xdr:row>
          <xdr:rowOff>7620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160020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160020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15</xdr:row>
          <xdr:rowOff>175260</xdr:rowOff>
        </xdr:from>
        <xdr:to>
          <xdr:col>11</xdr:col>
          <xdr:colOff>60960</xdr:colOff>
          <xdr:row>17</xdr:row>
          <xdr:rowOff>7620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160020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160020</xdr:rowOff>
        </xdr:from>
        <xdr:to>
          <xdr:col>12</xdr:col>
          <xdr:colOff>38100</xdr:colOff>
          <xdr:row>18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16</xdr:row>
          <xdr:rowOff>175260</xdr:rowOff>
        </xdr:from>
        <xdr:to>
          <xdr:col>11</xdr:col>
          <xdr:colOff>60960</xdr:colOff>
          <xdr:row>18</xdr:row>
          <xdr:rowOff>7620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160020</xdr:rowOff>
        </xdr:from>
        <xdr:to>
          <xdr:col>12</xdr:col>
          <xdr:colOff>38100</xdr:colOff>
          <xdr:row>18</xdr:row>
          <xdr:rowOff>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160020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17</xdr:row>
          <xdr:rowOff>175260</xdr:rowOff>
        </xdr:from>
        <xdr:to>
          <xdr:col>11</xdr:col>
          <xdr:colOff>60960</xdr:colOff>
          <xdr:row>19</xdr:row>
          <xdr:rowOff>7620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160020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18</xdr:row>
          <xdr:rowOff>175260</xdr:rowOff>
        </xdr:from>
        <xdr:to>
          <xdr:col>11</xdr:col>
          <xdr:colOff>60960</xdr:colOff>
          <xdr:row>20</xdr:row>
          <xdr:rowOff>7620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19</xdr:row>
          <xdr:rowOff>175260</xdr:rowOff>
        </xdr:from>
        <xdr:to>
          <xdr:col>11</xdr:col>
          <xdr:colOff>60960</xdr:colOff>
          <xdr:row>21</xdr:row>
          <xdr:rowOff>7620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20</xdr:row>
          <xdr:rowOff>175260</xdr:rowOff>
        </xdr:from>
        <xdr:to>
          <xdr:col>11</xdr:col>
          <xdr:colOff>60960</xdr:colOff>
          <xdr:row>22</xdr:row>
          <xdr:rowOff>7620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21</xdr:row>
          <xdr:rowOff>175260</xdr:rowOff>
        </xdr:from>
        <xdr:to>
          <xdr:col>11</xdr:col>
          <xdr:colOff>60960</xdr:colOff>
          <xdr:row>23</xdr:row>
          <xdr:rowOff>7620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22</xdr:row>
          <xdr:rowOff>175260</xdr:rowOff>
        </xdr:from>
        <xdr:to>
          <xdr:col>11</xdr:col>
          <xdr:colOff>60960</xdr:colOff>
          <xdr:row>24</xdr:row>
          <xdr:rowOff>7620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23</xdr:row>
          <xdr:rowOff>175260</xdr:rowOff>
        </xdr:from>
        <xdr:to>
          <xdr:col>11</xdr:col>
          <xdr:colOff>60960</xdr:colOff>
          <xdr:row>25</xdr:row>
          <xdr:rowOff>7620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24</xdr:row>
          <xdr:rowOff>175260</xdr:rowOff>
        </xdr:from>
        <xdr:to>
          <xdr:col>11</xdr:col>
          <xdr:colOff>60960</xdr:colOff>
          <xdr:row>26</xdr:row>
          <xdr:rowOff>7620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25</xdr:row>
          <xdr:rowOff>175260</xdr:rowOff>
        </xdr:from>
        <xdr:to>
          <xdr:col>11</xdr:col>
          <xdr:colOff>60960</xdr:colOff>
          <xdr:row>27</xdr:row>
          <xdr:rowOff>7620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26</xdr:row>
          <xdr:rowOff>175260</xdr:rowOff>
        </xdr:from>
        <xdr:to>
          <xdr:col>11</xdr:col>
          <xdr:colOff>60960</xdr:colOff>
          <xdr:row>28</xdr:row>
          <xdr:rowOff>7620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0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27</xdr:row>
          <xdr:rowOff>175260</xdr:rowOff>
        </xdr:from>
        <xdr:to>
          <xdr:col>11</xdr:col>
          <xdr:colOff>60960</xdr:colOff>
          <xdr:row>29</xdr:row>
          <xdr:rowOff>7620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28</xdr:row>
          <xdr:rowOff>175260</xdr:rowOff>
        </xdr:from>
        <xdr:to>
          <xdr:col>11</xdr:col>
          <xdr:colOff>60960</xdr:colOff>
          <xdr:row>30</xdr:row>
          <xdr:rowOff>7620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29</xdr:row>
          <xdr:rowOff>175260</xdr:rowOff>
        </xdr:from>
        <xdr:to>
          <xdr:col>11</xdr:col>
          <xdr:colOff>60960</xdr:colOff>
          <xdr:row>31</xdr:row>
          <xdr:rowOff>7620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5</xdr:row>
          <xdr:rowOff>175260</xdr:rowOff>
        </xdr:from>
        <xdr:to>
          <xdr:col>11</xdr:col>
          <xdr:colOff>60960</xdr:colOff>
          <xdr:row>7</xdr:row>
          <xdr:rowOff>7620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</xdr:row>
          <xdr:rowOff>160020</xdr:rowOff>
        </xdr:from>
        <xdr:to>
          <xdr:col>12</xdr:col>
          <xdr:colOff>38100</xdr:colOff>
          <xdr:row>7</xdr:row>
          <xdr:rowOff>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0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0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26</xdr:row>
          <xdr:rowOff>175260</xdr:rowOff>
        </xdr:from>
        <xdr:to>
          <xdr:col>11</xdr:col>
          <xdr:colOff>60960</xdr:colOff>
          <xdr:row>28</xdr:row>
          <xdr:rowOff>7620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27</xdr:row>
          <xdr:rowOff>175260</xdr:rowOff>
        </xdr:from>
        <xdr:to>
          <xdr:col>11</xdr:col>
          <xdr:colOff>60960</xdr:colOff>
          <xdr:row>29</xdr:row>
          <xdr:rowOff>7620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0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27</xdr:row>
          <xdr:rowOff>175260</xdr:rowOff>
        </xdr:from>
        <xdr:to>
          <xdr:col>11</xdr:col>
          <xdr:colOff>60960</xdr:colOff>
          <xdr:row>29</xdr:row>
          <xdr:rowOff>7620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0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28</xdr:row>
          <xdr:rowOff>175260</xdr:rowOff>
        </xdr:from>
        <xdr:to>
          <xdr:col>11</xdr:col>
          <xdr:colOff>60960</xdr:colOff>
          <xdr:row>30</xdr:row>
          <xdr:rowOff>7620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0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28</xdr:row>
          <xdr:rowOff>175260</xdr:rowOff>
        </xdr:from>
        <xdr:to>
          <xdr:col>11</xdr:col>
          <xdr:colOff>60960</xdr:colOff>
          <xdr:row>30</xdr:row>
          <xdr:rowOff>7620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0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0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0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0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0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0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0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0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0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29</xdr:row>
          <xdr:rowOff>175260</xdr:rowOff>
        </xdr:from>
        <xdr:to>
          <xdr:col>11</xdr:col>
          <xdr:colOff>60960</xdr:colOff>
          <xdr:row>31</xdr:row>
          <xdr:rowOff>7620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0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0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0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0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29</xdr:row>
          <xdr:rowOff>175260</xdr:rowOff>
        </xdr:from>
        <xdr:to>
          <xdr:col>11</xdr:col>
          <xdr:colOff>60960</xdr:colOff>
          <xdr:row>31</xdr:row>
          <xdr:rowOff>7620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0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000-0000D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0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0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0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0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000-0000D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45720</xdr:colOff>
          <xdr:row>30</xdr:row>
          <xdr:rowOff>175260</xdr:rowOff>
        </xdr:from>
        <xdr:to>
          <xdr:col>11</xdr:col>
          <xdr:colOff>60960</xdr:colOff>
          <xdr:row>32</xdr:row>
          <xdr:rowOff>7620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0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0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000-0000D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000-0000D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0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000-0000D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0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0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0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0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0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6</xdr:row>
          <xdr:rowOff>152400</xdr:rowOff>
        </xdr:from>
        <xdr:to>
          <xdr:col>10</xdr:col>
          <xdr:colOff>68580</xdr:colOff>
          <xdr:row>8</xdr:row>
          <xdr:rowOff>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8</xdr:row>
          <xdr:rowOff>152400</xdr:rowOff>
        </xdr:from>
        <xdr:to>
          <xdr:col>10</xdr:col>
          <xdr:colOff>68580</xdr:colOff>
          <xdr:row>10</xdr:row>
          <xdr:rowOff>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0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7</xdr:row>
          <xdr:rowOff>152400</xdr:rowOff>
        </xdr:from>
        <xdr:to>
          <xdr:col>10</xdr:col>
          <xdr:colOff>68580</xdr:colOff>
          <xdr:row>9</xdr:row>
          <xdr:rowOff>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8</xdr:row>
          <xdr:rowOff>152400</xdr:rowOff>
        </xdr:from>
        <xdr:to>
          <xdr:col>10</xdr:col>
          <xdr:colOff>68580</xdr:colOff>
          <xdr:row>10</xdr:row>
          <xdr:rowOff>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0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10</xdr:row>
          <xdr:rowOff>152400</xdr:rowOff>
        </xdr:from>
        <xdr:to>
          <xdr:col>10</xdr:col>
          <xdr:colOff>68580</xdr:colOff>
          <xdr:row>12</xdr:row>
          <xdr:rowOff>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9</xdr:row>
          <xdr:rowOff>152400</xdr:rowOff>
        </xdr:from>
        <xdr:to>
          <xdr:col>10</xdr:col>
          <xdr:colOff>68580</xdr:colOff>
          <xdr:row>11</xdr:row>
          <xdr:rowOff>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10</xdr:row>
          <xdr:rowOff>152400</xdr:rowOff>
        </xdr:from>
        <xdr:to>
          <xdr:col>10</xdr:col>
          <xdr:colOff>68580</xdr:colOff>
          <xdr:row>12</xdr:row>
          <xdr:rowOff>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10</xdr:row>
          <xdr:rowOff>152400</xdr:rowOff>
        </xdr:from>
        <xdr:to>
          <xdr:col>10</xdr:col>
          <xdr:colOff>68580</xdr:colOff>
          <xdr:row>12</xdr:row>
          <xdr:rowOff>0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0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0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11</xdr:row>
          <xdr:rowOff>152400</xdr:rowOff>
        </xdr:from>
        <xdr:to>
          <xdr:col>10</xdr:col>
          <xdr:colOff>68580</xdr:colOff>
          <xdr:row>13</xdr:row>
          <xdr:rowOff>0</xdr:rowOff>
        </xdr:to>
        <xdr:sp macro="" textlink="">
          <xdr:nvSpPr>
            <xdr:cNvPr id="2291" name="Check Box 243" hidden="1">
              <a:extLst>
                <a:ext uri="{63B3BB69-23CF-44E3-9099-C40C66FF867C}">
                  <a14:compatExt spid="_x0000_s2291"/>
                </a:ext>
                <a:ext uri="{FF2B5EF4-FFF2-40B4-BE49-F238E27FC236}">
                  <a16:creationId xmlns:a16="http://schemas.microsoft.com/office/drawing/2014/main" id="{00000000-0008-0000-0000-0000F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0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0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294" name="Check Box 246" hidden="1">
              <a:extLst>
                <a:ext uri="{63B3BB69-23CF-44E3-9099-C40C66FF867C}">
                  <a14:compatExt spid="_x0000_s2294"/>
                </a:ext>
                <a:ext uri="{FF2B5EF4-FFF2-40B4-BE49-F238E27FC236}">
                  <a16:creationId xmlns:a16="http://schemas.microsoft.com/office/drawing/2014/main" id="{00000000-0008-0000-0000-0000F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0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0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297" name="Check Box 249" hidden="1">
              <a:extLst>
                <a:ext uri="{63B3BB69-23CF-44E3-9099-C40C66FF867C}">
                  <a14:compatExt spid="_x0000_s2297"/>
                </a:ext>
                <a:ext uri="{FF2B5EF4-FFF2-40B4-BE49-F238E27FC236}">
                  <a16:creationId xmlns:a16="http://schemas.microsoft.com/office/drawing/2014/main" id="{00000000-0008-0000-0000-0000F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0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0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0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0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0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0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0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0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0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0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0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0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0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0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0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0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0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0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0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25" name="Check Box 277" hidden="1">
              <a:extLst>
                <a:ext uri="{63B3BB69-23CF-44E3-9099-C40C66FF867C}">
                  <a14:compatExt spid="_x0000_s2325"/>
                </a:ext>
                <a:ext uri="{FF2B5EF4-FFF2-40B4-BE49-F238E27FC236}">
                  <a16:creationId xmlns:a16="http://schemas.microsoft.com/office/drawing/2014/main" id="{00000000-0008-0000-0000-00001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0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0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id="{00000000-0008-0000-00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12</xdr:row>
          <xdr:rowOff>152400</xdr:rowOff>
        </xdr:from>
        <xdr:to>
          <xdr:col>10</xdr:col>
          <xdr:colOff>68580</xdr:colOff>
          <xdr:row>14</xdr:row>
          <xdr:rowOff>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0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00000000-0008-0000-00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  <a:ext uri="{FF2B5EF4-FFF2-40B4-BE49-F238E27FC236}">
                  <a16:creationId xmlns:a16="http://schemas.microsoft.com/office/drawing/2014/main" id="{00000000-0008-0000-0000-00001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  <a:ext uri="{FF2B5EF4-FFF2-40B4-BE49-F238E27FC236}">
                  <a16:creationId xmlns:a16="http://schemas.microsoft.com/office/drawing/2014/main" id="{00000000-0008-0000-0000-00001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  <a:ext uri="{FF2B5EF4-FFF2-40B4-BE49-F238E27FC236}">
                  <a16:creationId xmlns:a16="http://schemas.microsoft.com/office/drawing/2014/main" id="{00000000-0008-0000-0000-00001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id="{00000000-0008-0000-0000-00001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id="{00000000-0008-0000-0000-00001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00000000-0008-0000-0000-00002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37" name="Check Box 289" hidden="1">
              <a:extLst>
                <a:ext uri="{63B3BB69-23CF-44E3-9099-C40C66FF867C}">
                  <a14:compatExt spid="_x0000_s2337"/>
                </a:ext>
                <a:ext uri="{FF2B5EF4-FFF2-40B4-BE49-F238E27FC236}">
                  <a16:creationId xmlns:a16="http://schemas.microsoft.com/office/drawing/2014/main" id="{00000000-0008-0000-0000-00002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38" name="Check Box 290" hidden="1">
              <a:extLst>
                <a:ext uri="{63B3BB69-23CF-44E3-9099-C40C66FF867C}">
                  <a14:compatExt spid="_x0000_s2338"/>
                </a:ext>
                <a:ext uri="{FF2B5EF4-FFF2-40B4-BE49-F238E27FC236}">
                  <a16:creationId xmlns:a16="http://schemas.microsoft.com/office/drawing/2014/main" id="{00000000-0008-0000-0000-00002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39" name="Check Box 291" hidden="1">
              <a:extLst>
                <a:ext uri="{63B3BB69-23CF-44E3-9099-C40C66FF867C}">
                  <a14:compatExt spid="_x0000_s2339"/>
                </a:ext>
                <a:ext uri="{FF2B5EF4-FFF2-40B4-BE49-F238E27FC236}">
                  <a16:creationId xmlns:a16="http://schemas.microsoft.com/office/drawing/2014/main" id="{00000000-0008-0000-0000-00002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  <a:ext uri="{FF2B5EF4-FFF2-40B4-BE49-F238E27FC236}">
                  <a16:creationId xmlns:a16="http://schemas.microsoft.com/office/drawing/2014/main" id="{00000000-0008-0000-0000-00002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  <a:ext uri="{FF2B5EF4-FFF2-40B4-BE49-F238E27FC236}">
                  <a16:creationId xmlns:a16="http://schemas.microsoft.com/office/drawing/2014/main" id="{00000000-0008-0000-0000-00002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42" name="Check Box 294" hidden="1">
              <a:extLst>
                <a:ext uri="{63B3BB69-23CF-44E3-9099-C40C66FF867C}">
                  <a14:compatExt spid="_x0000_s2342"/>
                </a:ext>
                <a:ext uri="{FF2B5EF4-FFF2-40B4-BE49-F238E27FC236}">
                  <a16:creationId xmlns:a16="http://schemas.microsoft.com/office/drawing/2014/main" id="{00000000-0008-0000-0000-00002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343" name="Check Box 295" hidden="1">
              <a:extLst>
                <a:ext uri="{63B3BB69-23CF-44E3-9099-C40C66FF867C}">
                  <a14:compatExt spid="_x0000_s2343"/>
                </a:ext>
                <a:ext uri="{FF2B5EF4-FFF2-40B4-BE49-F238E27FC236}">
                  <a16:creationId xmlns:a16="http://schemas.microsoft.com/office/drawing/2014/main" id="{00000000-0008-0000-0000-00002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344" name="Check Box 296" hidden="1">
              <a:extLst>
                <a:ext uri="{63B3BB69-23CF-44E3-9099-C40C66FF867C}">
                  <a14:compatExt spid="_x0000_s2344"/>
                </a:ext>
                <a:ext uri="{FF2B5EF4-FFF2-40B4-BE49-F238E27FC236}">
                  <a16:creationId xmlns:a16="http://schemas.microsoft.com/office/drawing/2014/main" id="{00000000-0008-0000-0000-00002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id="{00000000-0008-0000-0000-00002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00000000-0008-0000-00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  <a:ext uri="{FF2B5EF4-FFF2-40B4-BE49-F238E27FC236}">
                  <a16:creationId xmlns:a16="http://schemas.microsoft.com/office/drawing/2014/main" id="{00000000-0008-0000-0000-00002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:a16="http://schemas.microsoft.com/office/drawing/2014/main" id="{00000000-0008-0000-0000-00002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:a16="http://schemas.microsoft.com/office/drawing/2014/main" id="{00000000-0008-0000-0000-00002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id="{00000000-0008-0000-0000-00002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  <a:ext uri="{FF2B5EF4-FFF2-40B4-BE49-F238E27FC236}">
                  <a16:creationId xmlns:a16="http://schemas.microsoft.com/office/drawing/2014/main" id="{00000000-0008-0000-0000-00002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id="{00000000-0008-0000-0000-00003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  <a:ext uri="{FF2B5EF4-FFF2-40B4-BE49-F238E27FC236}">
                  <a16:creationId xmlns:a16="http://schemas.microsoft.com/office/drawing/2014/main" id="{00000000-0008-0000-0000-00003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00000000-0008-0000-0000-00003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  <a:ext uri="{FF2B5EF4-FFF2-40B4-BE49-F238E27FC236}">
                  <a16:creationId xmlns:a16="http://schemas.microsoft.com/office/drawing/2014/main" id="{00000000-0008-0000-0000-00003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00000000-0008-0000-00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:a16="http://schemas.microsoft.com/office/drawing/2014/main" id="{00000000-0008-0000-0000-00003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00000000-0008-0000-00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id="{00000000-0008-0000-0000-00003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00000000-0008-0000-00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00000000-0008-0000-00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00000000-0008-0000-00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00000000-0008-0000-0000-00003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64" name="Check Box 316" hidden="1">
              <a:extLst>
                <a:ext uri="{63B3BB69-23CF-44E3-9099-C40C66FF867C}">
                  <a14:compatExt spid="_x0000_s2364"/>
                </a:ext>
                <a:ext uri="{FF2B5EF4-FFF2-40B4-BE49-F238E27FC236}">
                  <a16:creationId xmlns:a16="http://schemas.microsoft.com/office/drawing/2014/main" id="{00000000-0008-0000-0000-00003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00000000-0008-0000-00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00000000-0008-0000-0000-00003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00000000-0008-0000-0000-00003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00000000-0008-0000-00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00000000-0008-0000-00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00000000-0008-0000-0000-00004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00000000-0008-0000-0000-00004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00000000-0008-0000-0000-00004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00000000-0008-0000-00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00000000-0008-0000-0000-00004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00000000-0008-0000-00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id="{00000000-0008-0000-0000-00004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77" name="Check Box 329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00000000-0008-0000-0000-00004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0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79" name="Check Box 331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id="{00000000-0008-0000-0000-00004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380" name="Check Box 332" hidden="1">
              <a:extLst>
                <a:ext uri="{63B3BB69-23CF-44E3-9099-C40C66FF867C}">
                  <a14:compatExt spid="_x0000_s2380"/>
                </a:ext>
                <a:ext uri="{FF2B5EF4-FFF2-40B4-BE49-F238E27FC236}">
                  <a16:creationId xmlns:a16="http://schemas.microsoft.com/office/drawing/2014/main" id="{00000000-0008-0000-0000-00004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81" name="Check Box 333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00000000-0008-0000-0000-00004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00000000-0008-0000-00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383" name="Check Box 335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id="{00000000-0008-0000-0000-00004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00000000-0008-0000-0000-00005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385" name="Check Box 337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id="{00000000-0008-0000-0000-00005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86" name="Check Box 338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:a16="http://schemas.microsoft.com/office/drawing/2014/main" id="{00000000-0008-0000-0000-00005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387" name="Check Box 339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id="{00000000-0008-0000-0000-00005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88" name="Check Box 340" hidden="1">
              <a:extLst>
                <a:ext uri="{63B3BB69-23CF-44E3-9099-C40C66FF867C}">
                  <a14:compatExt spid="_x0000_s2388"/>
                </a:ext>
                <a:ext uri="{FF2B5EF4-FFF2-40B4-BE49-F238E27FC236}">
                  <a16:creationId xmlns:a16="http://schemas.microsoft.com/office/drawing/2014/main" id="{00000000-0008-0000-0000-00005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389" name="Check Box 341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id="{00000000-0008-0000-0000-00005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90" name="Check Box 342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00000000-0008-0000-0000-00005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391" name="Check Box 343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id="{00000000-0008-0000-0000-00005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00000000-0008-0000-0000-00005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00000000-0008-0000-00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00000000-0008-0000-00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00000000-0008-0000-00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00000000-0008-0000-0000-00005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397" name="Check Box 349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id="{00000000-0008-0000-0000-00005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00000000-0008-0000-00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0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00000000-0008-0000-00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0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0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0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04" name="Check Box 356" hidden="1">
              <a:extLst>
                <a:ext uri="{63B3BB69-23CF-44E3-9099-C40C66FF867C}">
                  <a14:compatExt spid="_x0000_s2404"/>
                </a:ext>
                <a:ext uri="{FF2B5EF4-FFF2-40B4-BE49-F238E27FC236}">
                  <a16:creationId xmlns:a16="http://schemas.microsoft.com/office/drawing/2014/main" id="{00000000-0008-0000-0000-00006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id="{00000000-0008-0000-0000-00006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0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0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00000000-0008-0000-00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00000000-0008-0000-00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0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0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12" name="Check Box 364" hidden="1">
              <a:extLst>
                <a:ext uri="{63B3BB69-23CF-44E3-9099-C40C66FF867C}">
                  <a14:compatExt spid="_x0000_s2412"/>
                </a:ext>
                <a:ext uri="{FF2B5EF4-FFF2-40B4-BE49-F238E27FC236}">
                  <a16:creationId xmlns:a16="http://schemas.microsoft.com/office/drawing/2014/main" id="{00000000-0008-0000-0000-00006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13" name="Check Box 365" hidden="1">
              <a:extLst>
                <a:ext uri="{63B3BB69-23CF-44E3-9099-C40C66FF867C}">
                  <a14:compatExt spid="_x0000_s2413"/>
                </a:ext>
                <a:ext uri="{FF2B5EF4-FFF2-40B4-BE49-F238E27FC236}">
                  <a16:creationId xmlns:a16="http://schemas.microsoft.com/office/drawing/2014/main" id="{00000000-0008-0000-0000-00006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14" name="Check Box 366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0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15" name="Check Box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0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16" name="Check Box 368" hidden="1">
              <a:extLst>
                <a:ext uri="{63B3BB69-23CF-44E3-9099-C40C66FF867C}">
                  <a14:compatExt spid="_x0000_s2416"/>
                </a:ext>
                <a:ext uri="{FF2B5EF4-FFF2-40B4-BE49-F238E27FC236}">
                  <a16:creationId xmlns:a16="http://schemas.microsoft.com/office/drawing/2014/main" id="{00000000-0008-0000-0000-00007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0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418" name="Check Box 370" hidden="1">
              <a:extLst>
                <a:ext uri="{63B3BB69-23CF-44E3-9099-C40C66FF867C}">
                  <a14:compatExt spid="_x0000_s2418"/>
                </a:ext>
                <a:ext uri="{FF2B5EF4-FFF2-40B4-BE49-F238E27FC236}">
                  <a16:creationId xmlns:a16="http://schemas.microsoft.com/office/drawing/2014/main" id="{00000000-0008-0000-0000-00007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419" name="Check Box 371" hidden="1">
              <a:extLst>
                <a:ext uri="{63B3BB69-23CF-44E3-9099-C40C66FF867C}">
                  <a14:compatExt spid="_x0000_s2419"/>
                </a:ext>
                <a:ext uri="{FF2B5EF4-FFF2-40B4-BE49-F238E27FC236}">
                  <a16:creationId xmlns:a16="http://schemas.microsoft.com/office/drawing/2014/main" id="{00000000-0008-0000-0000-00007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20" name="Check Box 372" hidden="1">
              <a:extLst>
                <a:ext uri="{63B3BB69-23CF-44E3-9099-C40C66FF867C}">
                  <a14:compatExt spid="_x0000_s2420"/>
                </a:ext>
                <a:ext uri="{FF2B5EF4-FFF2-40B4-BE49-F238E27FC236}">
                  <a16:creationId xmlns:a16="http://schemas.microsoft.com/office/drawing/2014/main" id="{00000000-0008-0000-0000-00007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21" name="Check Box 373" hidden="1">
              <a:extLst>
                <a:ext uri="{63B3BB69-23CF-44E3-9099-C40C66FF867C}">
                  <a14:compatExt spid="_x0000_s2421"/>
                </a:ext>
                <a:ext uri="{FF2B5EF4-FFF2-40B4-BE49-F238E27FC236}">
                  <a16:creationId xmlns:a16="http://schemas.microsoft.com/office/drawing/2014/main" id="{00000000-0008-0000-0000-00007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422" name="Check Box 374" hidden="1">
              <a:extLst>
                <a:ext uri="{63B3BB69-23CF-44E3-9099-C40C66FF867C}">
                  <a14:compatExt spid="_x0000_s2422"/>
                </a:ext>
                <a:ext uri="{FF2B5EF4-FFF2-40B4-BE49-F238E27FC236}">
                  <a16:creationId xmlns:a16="http://schemas.microsoft.com/office/drawing/2014/main" id="{00000000-0008-0000-0000-00007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423" name="Check Box 375" hidden="1">
              <a:extLst>
                <a:ext uri="{63B3BB69-23CF-44E3-9099-C40C66FF867C}">
                  <a14:compatExt spid="_x0000_s2423"/>
                </a:ext>
                <a:ext uri="{FF2B5EF4-FFF2-40B4-BE49-F238E27FC236}">
                  <a16:creationId xmlns:a16="http://schemas.microsoft.com/office/drawing/2014/main" id="{00000000-0008-0000-0000-00007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24" name="Check Box 376" hidden="1">
              <a:extLst>
                <a:ext uri="{63B3BB69-23CF-44E3-9099-C40C66FF867C}">
                  <a14:compatExt spid="_x0000_s2424"/>
                </a:ext>
                <a:ext uri="{FF2B5EF4-FFF2-40B4-BE49-F238E27FC236}">
                  <a16:creationId xmlns:a16="http://schemas.microsoft.com/office/drawing/2014/main" id="{00000000-0008-0000-0000-00007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25" name="Check Box 377" hidden="1">
              <a:extLst>
                <a:ext uri="{63B3BB69-23CF-44E3-9099-C40C66FF867C}">
                  <a14:compatExt spid="_x0000_s2425"/>
                </a:ext>
                <a:ext uri="{FF2B5EF4-FFF2-40B4-BE49-F238E27FC236}">
                  <a16:creationId xmlns:a16="http://schemas.microsoft.com/office/drawing/2014/main" id="{00000000-0008-0000-0000-00007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426" name="Check Box 378" hidden="1">
              <a:extLst>
                <a:ext uri="{63B3BB69-23CF-44E3-9099-C40C66FF867C}">
                  <a14:compatExt spid="_x0000_s2426"/>
                </a:ext>
                <a:ext uri="{FF2B5EF4-FFF2-40B4-BE49-F238E27FC236}">
                  <a16:creationId xmlns:a16="http://schemas.microsoft.com/office/drawing/2014/main" id="{00000000-0008-0000-0000-00007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427" name="Check Box 379" hidden="1">
              <a:extLst>
                <a:ext uri="{63B3BB69-23CF-44E3-9099-C40C66FF867C}">
                  <a14:compatExt spid="_x0000_s2427"/>
                </a:ext>
                <a:ext uri="{FF2B5EF4-FFF2-40B4-BE49-F238E27FC236}">
                  <a16:creationId xmlns:a16="http://schemas.microsoft.com/office/drawing/2014/main" id="{00000000-0008-0000-0000-00007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28" name="Check Box 380" hidden="1">
              <a:extLst>
                <a:ext uri="{63B3BB69-23CF-44E3-9099-C40C66FF867C}">
                  <a14:compatExt spid="_x0000_s2428"/>
                </a:ext>
                <a:ext uri="{FF2B5EF4-FFF2-40B4-BE49-F238E27FC236}">
                  <a16:creationId xmlns:a16="http://schemas.microsoft.com/office/drawing/2014/main" id="{00000000-0008-0000-0000-00007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29" name="Check Box 381" hidden="1">
              <a:extLst>
                <a:ext uri="{63B3BB69-23CF-44E3-9099-C40C66FF867C}">
                  <a14:compatExt spid="_x0000_s2429"/>
                </a:ext>
                <a:ext uri="{FF2B5EF4-FFF2-40B4-BE49-F238E27FC236}">
                  <a16:creationId xmlns:a16="http://schemas.microsoft.com/office/drawing/2014/main" id="{00000000-0008-0000-0000-00007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30" name="Check Box 382" hidden="1">
              <a:extLst>
                <a:ext uri="{63B3BB69-23CF-44E3-9099-C40C66FF867C}">
                  <a14:compatExt spid="_x0000_s2430"/>
                </a:ext>
                <a:ext uri="{FF2B5EF4-FFF2-40B4-BE49-F238E27FC236}">
                  <a16:creationId xmlns:a16="http://schemas.microsoft.com/office/drawing/2014/main" id="{00000000-0008-0000-0000-00007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31" name="Check Box 383" hidden="1">
              <a:extLst>
                <a:ext uri="{63B3BB69-23CF-44E3-9099-C40C66FF867C}">
                  <a14:compatExt spid="_x0000_s2431"/>
                </a:ext>
                <a:ext uri="{FF2B5EF4-FFF2-40B4-BE49-F238E27FC236}">
                  <a16:creationId xmlns:a16="http://schemas.microsoft.com/office/drawing/2014/main" id="{00000000-0008-0000-0000-00007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432" name="Check Box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00000000-0008-0000-00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433" name="Check Box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00000000-0008-0000-00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34" name="Check Box 386" hidden="1">
              <a:extLst>
                <a:ext uri="{63B3BB69-23CF-44E3-9099-C40C66FF867C}">
                  <a14:compatExt spid="_x0000_s2434"/>
                </a:ext>
                <a:ext uri="{FF2B5EF4-FFF2-40B4-BE49-F238E27FC236}">
                  <a16:creationId xmlns:a16="http://schemas.microsoft.com/office/drawing/2014/main" id="{00000000-0008-0000-0000-00008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435" name="Check Box 387" hidden="1">
              <a:extLst>
                <a:ext uri="{63B3BB69-23CF-44E3-9099-C40C66FF867C}">
                  <a14:compatExt spid="_x0000_s2435"/>
                </a:ext>
                <a:ext uri="{FF2B5EF4-FFF2-40B4-BE49-F238E27FC236}">
                  <a16:creationId xmlns:a16="http://schemas.microsoft.com/office/drawing/2014/main" id="{00000000-0008-0000-0000-00008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0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37" name="Check Box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00000000-0008-0000-0000-00008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438" name="Check Box 390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00000000-0008-0000-0000-00008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39" name="Check Box 391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00000000-0008-0000-0000-00008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00000000-0008-0000-0000-00008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00000000-0008-0000-0000-00008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00000000-0008-0000-0000-00008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00000000-0008-0000-0000-00008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00000000-0008-0000-0000-00008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0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0000000-0008-0000-00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00000000-0008-0000-0000-00008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00000000-0008-0000-0000-00009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13</xdr:row>
          <xdr:rowOff>152400</xdr:rowOff>
        </xdr:from>
        <xdr:to>
          <xdr:col>10</xdr:col>
          <xdr:colOff>68580</xdr:colOff>
          <xdr:row>15</xdr:row>
          <xdr:rowOff>0</xdr:rowOff>
        </xdr:to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id="{00000000-0008-0000-0000-00009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450" name="Check Box 402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00000000-0008-0000-0000-00009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451" name="Check Box 403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id="{00000000-0008-0000-0000-00009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452" name="Check Box 404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id="{00000000-0008-0000-0000-00009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53" name="Check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00000000-0008-0000-0000-00009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54" name="Check Box 406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id="{00000000-0008-0000-0000-00009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455" name="Check Box 407" hidden="1">
              <a:extLst>
                <a:ext uri="{63B3BB69-23CF-44E3-9099-C40C66FF867C}">
                  <a14:compatExt spid="_x0000_s2455"/>
                </a:ext>
                <a:ext uri="{FF2B5EF4-FFF2-40B4-BE49-F238E27FC236}">
                  <a16:creationId xmlns:a16="http://schemas.microsoft.com/office/drawing/2014/main" id="{00000000-0008-0000-0000-00009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456" name="Check Box 408" hidden="1">
              <a:extLst>
                <a:ext uri="{63B3BB69-23CF-44E3-9099-C40C66FF867C}">
                  <a14:compatExt spid="_x0000_s2456"/>
                </a:ext>
                <a:ext uri="{FF2B5EF4-FFF2-40B4-BE49-F238E27FC236}">
                  <a16:creationId xmlns:a16="http://schemas.microsoft.com/office/drawing/2014/main" id="{00000000-0008-0000-0000-00009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57" name="Check Box 409" hidden="1">
              <a:extLst>
                <a:ext uri="{63B3BB69-23CF-44E3-9099-C40C66FF867C}">
                  <a14:compatExt spid="_x0000_s2457"/>
                </a:ext>
                <a:ext uri="{FF2B5EF4-FFF2-40B4-BE49-F238E27FC236}">
                  <a16:creationId xmlns:a16="http://schemas.microsoft.com/office/drawing/2014/main" id="{00000000-0008-0000-0000-00009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58" name="Check Box 410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00000000-0008-0000-0000-00009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459" name="Check Box 411" hidden="1">
              <a:extLst>
                <a:ext uri="{63B3BB69-23CF-44E3-9099-C40C66FF867C}">
                  <a14:compatExt spid="_x0000_s2459"/>
                </a:ext>
                <a:ext uri="{FF2B5EF4-FFF2-40B4-BE49-F238E27FC236}">
                  <a16:creationId xmlns:a16="http://schemas.microsoft.com/office/drawing/2014/main" id="{00000000-0008-0000-0000-00009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460" name="Check Box 412" hidden="1">
              <a:extLst>
                <a:ext uri="{63B3BB69-23CF-44E3-9099-C40C66FF867C}">
                  <a14:compatExt spid="_x0000_s2460"/>
                </a:ext>
                <a:ext uri="{FF2B5EF4-FFF2-40B4-BE49-F238E27FC236}">
                  <a16:creationId xmlns:a16="http://schemas.microsoft.com/office/drawing/2014/main" id="{00000000-0008-0000-0000-00009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61" name="Check Box 413" hidden="1">
              <a:extLst>
                <a:ext uri="{63B3BB69-23CF-44E3-9099-C40C66FF867C}">
                  <a14:compatExt spid="_x0000_s2461"/>
                </a:ext>
                <a:ext uri="{FF2B5EF4-FFF2-40B4-BE49-F238E27FC236}">
                  <a16:creationId xmlns:a16="http://schemas.microsoft.com/office/drawing/2014/main" id="{00000000-0008-0000-0000-00009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62" name="Check Box 414" hidden="1">
              <a:extLst>
                <a:ext uri="{63B3BB69-23CF-44E3-9099-C40C66FF867C}">
                  <a14:compatExt spid="_x0000_s2462"/>
                </a:ext>
                <a:ext uri="{FF2B5EF4-FFF2-40B4-BE49-F238E27FC236}">
                  <a16:creationId xmlns:a16="http://schemas.microsoft.com/office/drawing/2014/main" id="{00000000-0008-0000-0000-00009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63" name="Check Box 415" hidden="1">
              <a:extLst>
                <a:ext uri="{63B3BB69-23CF-44E3-9099-C40C66FF867C}">
                  <a14:compatExt spid="_x0000_s2463"/>
                </a:ext>
                <a:ext uri="{FF2B5EF4-FFF2-40B4-BE49-F238E27FC236}">
                  <a16:creationId xmlns:a16="http://schemas.microsoft.com/office/drawing/2014/main" id="{00000000-0008-0000-0000-00009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64" name="Check Box 416" hidden="1">
              <a:extLst>
                <a:ext uri="{63B3BB69-23CF-44E3-9099-C40C66FF867C}">
                  <a14:compatExt spid="_x0000_s2464"/>
                </a:ext>
                <a:ext uri="{FF2B5EF4-FFF2-40B4-BE49-F238E27FC236}">
                  <a16:creationId xmlns:a16="http://schemas.microsoft.com/office/drawing/2014/main" id="{00000000-0008-0000-0000-0000A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14</xdr:row>
          <xdr:rowOff>152400</xdr:rowOff>
        </xdr:from>
        <xdr:to>
          <xdr:col>10</xdr:col>
          <xdr:colOff>68580</xdr:colOff>
          <xdr:row>16</xdr:row>
          <xdr:rowOff>0</xdr:rowOff>
        </xdr:to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  <a:ext uri="{FF2B5EF4-FFF2-40B4-BE49-F238E27FC236}">
                  <a16:creationId xmlns:a16="http://schemas.microsoft.com/office/drawing/2014/main" id="{00000000-0008-0000-0000-0000A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15</xdr:row>
          <xdr:rowOff>152400</xdr:rowOff>
        </xdr:from>
        <xdr:to>
          <xdr:col>10</xdr:col>
          <xdr:colOff>68580</xdr:colOff>
          <xdr:row>17</xdr:row>
          <xdr:rowOff>0</xdr:rowOff>
        </xdr:to>
        <xdr:sp macro="" textlink="">
          <xdr:nvSpPr>
            <xdr:cNvPr id="2466" name="Check Box 418" hidden="1">
              <a:extLst>
                <a:ext uri="{63B3BB69-23CF-44E3-9099-C40C66FF867C}">
                  <a14:compatExt spid="_x0000_s2466"/>
                </a:ext>
                <a:ext uri="{FF2B5EF4-FFF2-40B4-BE49-F238E27FC236}">
                  <a16:creationId xmlns:a16="http://schemas.microsoft.com/office/drawing/2014/main" id="{00000000-0008-0000-0000-0000A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67" name="Check Box 419" hidden="1">
              <a:extLst>
                <a:ext uri="{63B3BB69-23CF-44E3-9099-C40C66FF867C}">
                  <a14:compatExt spid="_x0000_s2467"/>
                </a:ext>
                <a:ext uri="{FF2B5EF4-FFF2-40B4-BE49-F238E27FC236}">
                  <a16:creationId xmlns:a16="http://schemas.microsoft.com/office/drawing/2014/main" id="{00000000-0008-0000-0000-0000A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16</xdr:row>
          <xdr:rowOff>152400</xdr:rowOff>
        </xdr:from>
        <xdr:to>
          <xdr:col>10</xdr:col>
          <xdr:colOff>68580</xdr:colOff>
          <xdr:row>18</xdr:row>
          <xdr:rowOff>0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  <a:ext uri="{FF2B5EF4-FFF2-40B4-BE49-F238E27FC236}">
                  <a16:creationId xmlns:a16="http://schemas.microsoft.com/office/drawing/2014/main" id="{00000000-0008-0000-0000-0000A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17</xdr:row>
          <xdr:rowOff>152400</xdr:rowOff>
        </xdr:from>
        <xdr:to>
          <xdr:col>10</xdr:col>
          <xdr:colOff>68580</xdr:colOff>
          <xdr:row>19</xdr:row>
          <xdr:rowOff>0</xdr:rowOff>
        </xdr:to>
        <xdr:sp macro="" textlink="">
          <xdr:nvSpPr>
            <xdr:cNvPr id="2469" name="Check Box 421" hidden="1">
              <a:extLst>
                <a:ext uri="{63B3BB69-23CF-44E3-9099-C40C66FF867C}">
                  <a14:compatExt spid="_x0000_s2469"/>
                </a:ext>
                <a:ext uri="{FF2B5EF4-FFF2-40B4-BE49-F238E27FC236}">
                  <a16:creationId xmlns:a16="http://schemas.microsoft.com/office/drawing/2014/main" id="{00000000-0008-0000-0000-0000A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70" name="Check Box 422" hidden="1">
              <a:extLst>
                <a:ext uri="{63B3BB69-23CF-44E3-9099-C40C66FF867C}">
                  <a14:compatExt spid="_x0000_s2470"/>
                </a:ext>
                <a:ext uri="{FF2B5EF4-FFF2-40B4-BE49-F238E27FC236}">
                  <a16:creationId xmlns:a16="http://schemas.microsoft.com/office/drawing/2014/main" id="{00000000-0008-0000-0000-0000A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471" name="Check Box 423" hidden="1">
              <a:extLst>
                <a:ext uri="{63B3BB69-23CF-44E3-9099-C40C66FF867C}">
                  <a14:compatExt spid="_x0000_s2471"/>
                </a:ext>
                <a:ext uri="{FF2B5EF4-FFF2-40B4-BE49-F238E27FC236}">
                  <a16:creationId xmlns:a16="http://schemas.microsoft.com/office/drawing/2014/main" id="{00000000-0008-0000-0000-0000A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72" name="Check Box 424" hidden="1">
              <a:extLst>
                <a:ext uri="{63B3BB69-23CF-44E3-9099-C40C66FF867C}">
                  <a14:compatExt spid="_x0000_s2472"/>
                </a:ext>
                <a:ext uri="{FF2B5EF4-FFF2-40B4-BE49-F238E27FC236}">
                  <a16:creationId xmlns:a16="http://schemas.microsoft.com/office/drawing/2014/main" id="{00000000-0008-0000-0000-0000A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473" name="Check Box 425" hidden="1">
              <a:extLst>
                <a:ext uri="{63B3BB69-23CF-44E3-9099-C40C66FF867C}">
                  <a14:compatExt spid="_x0000_s2473"/>
                </a:ext>
                <a:ext uri="{FF2B5EF4-FFF2-40B4-BE49-F238E27FC236}">
                  <a16:creationId xmlns:a16="http://schemas.microsoft.com/office/drawing/2014/main" id="{00000000-0008-0000-0000-0000A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74" name="Check Box 426" hidden="1">
              <a:extLst>
                <a:ext uri="{63B3BB69-23CF-44E3-9099-C40C66FF867C}">
                  <a14:compatExt spid="_x0000_s2474"/>
                </a:ext>
                <a:ext uri="{FF2B5EF4-FFF2-40B4-BE49-F238E27FC236}">
                  <a16:creationId xmlns:a16="http://schemas.microsoft.com/office/drawing/2014/main" id="{00000000-0008-0000-0000-0000A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475" name="Check Box 427" hidden="1">
              <a:extLst>
                <a:ext uri="{63B3BB69-23CF-44E3-9099-C40C66FF867C}">
                  <a14:compatExt spid="_x0000_s2475"/>
                </a:ext>
                <a:ext uri="{FF2B5EF4-FFF2-40B4-BE49-F238E27FC236}">
                  <a16:creationId xmlns:a16="http://schemas.microsoft.com/office/drawing/2014/main" id="{00000000-0008-0000-0000-0000A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76" name="Check Box 428" hidden="1">
              <a:extLst>
                <a:ext uri="{63B3BB69-23CF-44E3-9099-C40C66FF867C}">
                  <a14:compatExt spid="_x0000_s2476"/>
                </a:ext>
                <a:ext uri="{FF2B5EF4-FFF2-40B4-BE49-F238E27FC236}">
                  <a16:creationId xmlns:a16="http://schemas.microsoft.com/office/drawing/2014/main" id="{00000000-0008-0000-0000-0000A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77" name="Check Box 429" hidden="1">
              <a:extLst>
                <a:ext uri="{63B3BB69-23CF-44E3-9099-C40C66FF867C}">
                  <a14:compatExt spid="_x0000_s2477"/>
                </a:ext>
                <a:ext uri="{FF2B5EF4-FFF2-40B4-BE49-F238E27FC236}">
                  <a16:creationId xmlns:a16="http://schemas.microsoft.com/office/drawing/2014/main" id="{00000000-0008-0000-0000-0000A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  <a:ext uri="{FF2B5EF4-FFF2-40B4-BE49-F238E27FC236}">
                  <a16:creationId xmlns:a16="http://schemas.microsoft.com/office/drawing/2014/main" id="{00000000-0008-0000-0000-0000A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479" name="Check Box 431" hidden="1">
              <a:extLst>
                <a:ext uri="{63B3BB69-23CF-44E3-9099-C40C66FF867C}">
                  <a14:compatExt spid="_x0000_s2479"/>
                </a:ext>
                <a:ext uri="{FF2B5EF4-FFF2-40B4-BE49-F238E27FC236}">
                  <a16:creationId xmlns:a16="http://schemas.microsoft.com/office/drawing/2014/main" id="{00000000-0008-0000-0000-0000A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80" name="Check Box 432" hidden="1">
              <a:extLst>
                <a:ext uri="{63B3BB69-23CF-44E3-9099-C40C66FF867C}">
                  <a14:compatExt spid="_x0000_s2480"/>
                </a:ext>
                <a:ext uri="{FF2B5EF4-FFF2-40B4-BE49-F238E27FC236}">
                  <a16:creationId xmlns:a16="http://schemas.microsoft.com/office/drawing/2014/main" id="{00000000-0008-0000-0000-0000B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81" name="Check Box 433" hidden="1">
              <a:extLst>
                <a:ext uri="{63B3BB69-23CF-44E3-9099-C40C66FF867C}">
                  <a14:compatExt spid="_x0000_s2481"/>
                </a:ext>
                <a:ext uri="{FF2B5EF4-FFF2-40B4-BE49-F238E27FC236}">
                  <a16:creationId xmlns:a16="http://schemas.microsoft.com/office/drawing/2014/main" id="{00000000-0008-0000-0000-0000B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482" name="Check Box 434" hidden="1">
              <a:extLst>
                <a:ext uri="{63B3BB69-23CF-44E3-9099-C40C66FF867C}">
                  <a14:compatExt spid="_x0000_s2482"/>
                </a:ext>
                <a:ext uri="{FF2B5EF4-FFF2-40B4-BE49-F238E27FC236}">
                  <a16:creationId xmlns:a16="http://schemas.microsoft.com/office/drawing/2014/main" id="{00000000-0008-0000-0000-0000B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483" name="Check Box 435" hidden="1">
              <a:extLst>
                <a:ext uri="{63B3BB69-23CF-44E3-9099-C40C66FF867C}">
                  <a14:compatExt spid="_x0000_s2483"/>
                </a:ext>
                <a:ext uri="{FF2B5EF4-FFF2-40B4-BE49-F238E27FC236}">
                  <a16:creationId xmlns:a16="http://schemas.microsoft.com/office/drawing/2014/main" id="{00000000-0008-0000-0000-0000B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484" name="Check Box 436" hidden="1">
              <a:extLst>
                <a:ext uri="{63B3BB69-23CF-44E3-9099-C40C66FF867C}">
                  <a14:compatExt spid="_x0000_s2484"/>
                </a:ext>
                <a:ext uri="{FF2B5EF4-FFF2-40B4-BE49-F238E27FC236}">
                  <a16:creationId xmlns:a16="http://schemas.microsoft.com/office/drawing/2014/main" id="{00000000-0008-0000-0000-0000B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485" name="Check Box 437" hidden="1">
              <a:extLst>
                <a:ext uri="{63B3BB69-23CF-44E3-9099-C40C66FF867C}">
                  <a14:compatExt spid="_x0000_s2485"/>
                </a:ext>
                <a:ext uri="{FF2B5EF4-FFF2-40B4-BE49-F238E27FC236}">
                  <a16:creationId xmlns:a16="http://schemas.microsoft.com/office/drawing/2014/main" id="{00000000-0008-0000-0000-0000B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86" name="Check Box 438" hidden="1">
              <a:extLst>
                <a:ext uri="{63B3BB69-23CF-44E3-9099-C40C66FF867C}">
                  <a14:compatExt spid="_x0000_s2486"/>
                </a:ext>
                <a:ext uri="{FF2B5EF4-FFF2-40B4-BE49-F238E27FC236}">
                  <a16:creationId xmlns:a16="http://schemas.microsoft.com/office/drawing/2014/main" id="{00000000-0008-0000-0000-0000B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487" name="Check Box 439" hidden="1">
              <a:extLst>
                <a:ext uri="{63B3BB69-23CF-44E3-9099-C40C66FF867C}">
                  <a14:compatExt spid="_x0000_s2487"/>
                </a:ext>
                <a:ext uri="{FF2B5EF4-FFF2-40B4-BE49-F238E27FC236}">
                  <a16:creationId xmlns:a16="http://schemas.microsoft.com/office/drawing/2014/main" id="{00000000-0008-0000-0000-0000B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488" name="Check Box 440" hidden="1">
              <a:extLst>
                <a:ext uri="{63B3BB69-23CF-44E3-9099-C40C66FF867C}">
                  <a14:compatExt spid="_x0000_s2488"/>
                </a:ext>
                <a:ext uri="{FF2B5EF4-FFF2-40B4-BE49-F238E27FC236}">
                  <a16:creationId xmlns:a16="http://schemas.microsoft.com/office/drawing/2014/main" id="{00000000-0008-0000-0000-0000B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489" name="Check Box 441" hidden="1">
              <a:extLst>
                <a:ext uri="{63B3BB69-23CF-44E3-9099-C40C66FF867C}">
                  <a14:compatExt spid="_x0000_s2489"/>
                </a:ext>
                <a:ext uri="{FF2B5EF4-FFF2-40B4-BE49-F238E27FC236}">
                  <a16:creationId xmlns:a16="http://schemas.microsoft.com/office/drawing/2014/main" id="{00000000-0008-0000-0000-0000B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90" name="Check Box 442" hidden="1">
              <a:extLst>
                <a:ext uri="{63B3BB69-23CF-44E3-9099-C40C66FF867C}">
                  <a14:compatExt spid="_x0000_s2490"/>
                </a:ext>
                <a:ext uri="{FF2B5EF4-FFF2-40B4-BE49-F238E27FC236}">
                  <a16:creationId xmlns:a16="http://schemas.microsoft.com/office/drawing/2014/main" id="{00000000-0008-0000-0000-0000B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491" name="Check Box 443" hidden="1">
              <a:extLst>
                <a:ext uri="{63B3BB69-23CF-44E3-9099-C40C66FF867C}">
                  <a14:compatExt spid="_x0000_s2491"/>
                </a:ext>
                <a:ext uri="{FF2B5EF4-FFF2-40B4-BE49-F238E27FC236}">
                  <a16:creationId xmlns:a16="http://schemas.microsoft.com/office/drawing/2014/main" id="{00000000-0008-0000-0000-0000B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492" name="Check Box 444" hidden="1">
              <a:extLst>
                <a:ext uri="{63B3BB69-23CF-44E3-9099-C40C66FF867C}">
                  <a14:compatExt spid="_x0000_s2492"/>
                </a:ext>
                <a:ext uri="{FF2B5EF4-FFF2-40B4-BE49-F238E27FC236}">
                  <a16:creationId xmlns:a16="http://schemas.microsoft.com/office/drawing/2014/main" id="{00000000-0008-0000-0000-0000B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493" name="Check Box 445" hidden="1">
              <a:extLst>
                <a:ext uri="{63B3BB69-23CF-44E3-9099-C40C66FF867C}">
                  <a14:compatExt spid="_x0000_s2493"/>
                </a:ext>
                <a:ext uri="{FF2B5EF4-FFF2-40B4-BE49-F238E27FC236}">
                  <a16:creationId xmlns:a16="http://schemas.microsoft.com/office/drawing/2014/main" id="{00000000-0008-0000-0000-0000B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94" name="Check Box 446" hidden="1">
              <a:extLst>
                <a:ext uri="{63B3BB69-23CF-44E3-9099-C40C66FF867C}">
                  <a14:compatExt spid="_x0000_s2494"/>
                </a:ext>
                <a:ext uri="{FF2B5EF4-FFF2-40B4-BE49-F238E27FC236}">
                  <a16:creationId xmlns:a16="http://schemas.microsoft.com/office/drawing/2014/main" id="{00000000-0008-0000-0000-0000B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495" name="Check Box 447" hidden="1">
              <a:extLst>
                <a:ext uri="{63B3BB69-23CF-44E3-9099-C40C66FF867C}">
                  <a14:compatExt spid="_x0000_s2495"/>
                </a:ext>
                <a:ext uri="{FF2B5EF4-FFF2-40B4-BE49-F238E27FC236}">
                  <a16:creationId xmlns:a16="http://schemas.microsoft.com/office/drawing/2014/main" id="{00000000-0008-0000-0000-0000B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96" name="Check Box 448" hidden="1">
              <a:extLst>
                <a:ext uri="{63B3BB69-23CF-44E3-9099-C40C66FF867C}">
                  <a14:compatExt spid="_x0000_s2496"/>
                </a:ext>
                <a:ext uri="{FF2B5EF4-FFF2-40B4-BE49-F238E27FC236}">
                  <a16:creationId xmlns:a16="http://schemas.microsoft.com/office/drawing/2014/main" id="{00000000-0008-0000-0000-0000C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497" name="Check Box 449" hidden="1">
              <a:extLst>
                <a:ext uri="{63B3BB69-23CF-44E3-9099-C40C66FF867C}">
                  <a14:compatExt spid="_x0000_s2497"/>
                </a:ext>
                <a:ext uri="{FF2B5EF4-FFF2-40B4-BE49-F238E27FC236}">
                  <a16:creationId xmlns:a16="http://schemas.microsoft.com/office/drawing/2014/main" id="{00000000-0008-0000-0000-0000C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498" name="Check Box 450" hidden="1">
              <a:extLst>
                <a:ext uri="{63B3BB69-23CF-44E3-9099-C40C66FF867C}">
                  <a14:compatExt spid="_x0000_s2498"/>
                </a:ext>
                <a:ext uri="{FF2B5EF4-FFF2-40B4-BE49-F238E27FC236}">
                  <a16:creationId xmlns:a16="http://schemas.microsoft.com/office/drawing/2014/main" id="{00000000-0008-0000-0000-0000C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499" name="Check Box 451" hidden="1">
              <a:extLst>
                <a:ext uri="{63B3BB69-23CF-44E3-9099-C40C66FF867C}">
                  <a14:compatExt spid="_x0000_s2499"/>
                </a:ext>
                <a:ext uri="{FF2B5EF4-FFF2-40B4-BE49-F238E27FC236}">
                  <a16:creationId xmlns:a16="http://schemas.microsoft.com/office/drawing/2014/main" id="{00000000-0008-0000-0000-0000C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500" name="Check Box 452" hidden="1">
              <a:extLst>
                <a:ext uri="{63B3BB69-23CF-44E3-9099-C40C66FF867C}">
                  <a14:compatExt spid="_x0000_s2500"/>
                </a:ext>
                <a:ext uri="{FF2B5EF4-FFF2-40B4-BE49-F238E27FC236}">
                  <a16:creationId xmlns:a16="http://schemas.microsoft.com/office/drawing/2014/main" id="{00000000-0008-0000-0000-0000C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501" name="Check Box 453" hidden="1">
              <a:extLst>
                <a:ext uri="{63B3BB69-23CF-44E3-9099-C40C66FF867C}">
                  <a14:compatExt spid="_x0000_s2501"/>
                </a:ext>
                <a:ext uri="{FF2B5EF4-FFF2-40B4-BE49-F238E27FC236}">
                  <a16:creationId xmlns:a16="http://schemas.microsoft.com/office/drawing/2014/main" id="{00000000-0008-0000-0000-0000C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502" name="Check Box 454" hidden="1">
              <a:extLst>
                <a:ext uri="{63B3BB69-23CF-44E3-9099-C40C66FF867C}">
                  <a14:compatExt spid="_x0000_s2502"/>
                </a:ext>
                <a:ext uri="{FF2B5EF4-FFF2-40B4-BE49-F238E27FC236}">
                  <a16:creationId xmlns:a16="http://schemas.microsoft.com/office/drawing/2014/main" id="{00000000-0008-0000-0000-0000C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503" name="Check Box 455" hidden="1">
              <a:extLst>
                <a:ext uri="{63B3BB69-23CF-44E3-9099-C40C66FF867C}">
                  <a14:compatExt spid="_x0000_s2503"/>
                </a:ext>
                <a:ext uri="{FF2B5EF4-FFF2-40B4-BE49-F238E27FC236}">
                  <a16:creationId xmlns:a16="http://schemas.microsoft.com/office/drawing/2014/main" id="{00000000-0008-0000-0000-0000C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504" name="Check Box 456" hidden="1">
              <a:extLst>
                <a:ext uri="{63B3BB69-23CF-44E3-9099-C40C66FF867C}">
                  <a14:compatExt spid="_x0000_s2504"/>
                </a:ext>
                <a:ext uri="{FF2B5EF4-FFF2-40B4-BE49-F238E27FC236}">
                  <a16:creationId xmlns:a16="http://schemas.microsoft.com/office/drawing/2014/main" id="{00000000-0008-0000-0000-0000C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505" name="Check Box 457" hidden="1">
              <a:extLst>
                <a:ext uri="{63B3BB69-23CF-44E3-9099-C40C66FF867C}">
                  <a14:compatExt spid="_x0000_s2505"/>
                </a:ext>
                <a:ext uri="{FF2B5EF4-FFF2-40B4-BE49-F238E27FC236}">
                  <a16:creationId xmlns:a16="http://schemas.microsoft.com/office/drawing/2014/main" id="{00000000-0008-0000-0000-0000C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506" name="Check Box 458" hidden="1">
              <a:extLst>
                <a:ext uri="{63B3BB69-23CF-44E3-9099-C40C66FF867C}">
                  <a14:compatExt spid="_x0000_s2506"/>
                </a:ext>
                <a:ext uri="{FF2B5EF4-FFF2-40B4-BE49-F238E27FC236}">
                  <a16:creationId xmlns:a16="http://schemas.microsoft.com/office/drawing/2014/main" id="{00000000-0008-0000-0000-0000C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507" name="Check Box 459" hidden="1">
              <a:extLst>
                <a:ext uri="{63B3BB69-23CF-44E3-9099-C40C66FF867C}">
                  <a14:compatExt spid="_x0000_s2507"/>
                </a:ext>
                <a:ext uri="{FF2B5EF4-FFF2-40B4-BE49-F238E27FC236}">
                  <a16:creationId xmlns:a16="http://schemas.microsoft.com/office/drawing/2014/main" id="{00000000-0008-0000-0000-0000C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508" name="Check Box 460" hidden="1">
              <a:extLst>
                <a:ext uri="{63B3BB69-23CF-44E3-9099-C40C66FF867C}">
                  <a14:compatExt spid="_x0000_s2508"/>
                </a:ext>
                <a:ext uri="{FF2B5EF4-FFF2-40B4-BE49-F238E27FC236}">
                  <a16:creationId xmlns:a16="http://schemas.microsoft.com/office/drawing/2014/main" id="{00000000-0008-0000-0000-0000C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509" name="Check Box 461" hidden="1">
              <a:extLst>
                <a:ext uri="{63B3BB69-23CF-44E3-9099-C40C66FF867C}">
                  <a14:compatExt spid="_x0000_s2509"/>
                </a:ext>
                <a:ext uri="{FF2B5EF4-FFF2-40B4-BE49-F238E27FC236}">
                  <a16:creationId xmlns:a16="http://schemas.microsoft.com/office/drawing/2014/main" id="{00000000-0008-0000-0000-0000C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510" name="Check Box 462" hidden="1">
              <a:extLst>
                <a:ext uri="{63B3BB69-23CF-44E3-9099-C40C66FF867C}">
                  <a14:compatExt spid="_x0000_s2510"/>
                </a:ext>
                <a:ext uri="{FF2B5EF4-FFF2-40B4-BE49-F238E27FC236}">
                  <a16:creationId xmlns:a16="http://schemas.microsoft.com/office/drawing/2014/main" id="{00000000-0008-0000-0000-0000C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511" name="Check Box 463" hidden="1">
              <a:extLst>
                <a:ext uri="{63B3BB69-23CF-44E3-9099-C40C66FF867C}">
                  <a14:compatExt spid="_x0000_s2511"/>
                </a:ext>
                <a:ext uri="{FF2B5EF4-FFF2-40B4-BE49-F238E27FC236}">
                  <a16:creationId xmlns:a16="http://schemas.microsoft.com/office/drawing/2014/main" id="{00000000-0008-0000-0000-0000C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512" name="Check Box 464" hidden="1">
              <a:extLst>
                <a:ext uri="{63B3BB69-23CF-44E3-9099-C40C66FF867C}">
                  <a14:compatExt spid="_x0000_s2512"/>
                </a:ext>
                <a:ext uri="{FF2B5EF4-FFF2-40B4-BE49-F238E27FC236}">
                  <a16:creationId xmlns:a16="http://schemas.microsoft.com/office/drawing/2014/main" id="{00000000-0008-0000-0000-0000D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513" name="Check Box 465" hidden="1">
              <a:extLst>
                <a:ext uri="{63B3BB69-23CF-44E3-9099-C40C66FF867C}">
                  <a14:compatExt spid="_x0000_s2513"/>
                </a:ext>
                <a:ext uri="{FF2B5EF4-FFF2-40B4-BE49-F238E27FC236}">
                  <a16:creationId xmlns:a16="http://schemas.microsoft.com/office/drawing/2014/main" id="{00000000-0008-0000-0000-0000D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514" name="Check Box 466" hidden="1">
              <a:extLst>
                <a:ext uri="{63B3BB69-23CF-44E3-9099-C40C66FF867C}">
                  <a14:compatExt spid="_x0000_s2514"/>
                </a:ext>
                <a:ext uri="{FF2B5EF4-FFF2-40B4-BE49-F238E27FC236}">
                  <a16:creationId xmlns:a16="http://schemas.microsoft.com/office/drawing/2014/main" id="{00000000-0008-0000-0000-0000D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2515" name="Check Box 467" hidden="1">
              <a:extLst>
                <a:ext uri="{63B3BB69-23CF-44E3-9099-C40C66FF867C}">
                  <a14:compatExt spid="_x0000_s2515"/>
                </a:ext>
                <a:ext uri="{FF2B5EF4-FFF2-40B4-BE49-F238E27FC236}">
                  <a16:creationId xmlns:a16="http://schemas.microsoft.com/office/drawing/2014/main" id="{00000000-0008-0000-0000-0000D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16" name="Check Box 468" hidden="1">
              <a:extLst>
                <a:ext uri="{63B3BB69-23CF-44E3-9099-C40C66FF867C}">
                  <a14:compatExt spid="_x0000_s2516"/>
                </a:ext>
                <a:ext uri="{FF2B5EF4-FFF2-40B4-BE49-F238E27FC236}">
                  <a16:creationId xmlns:a16="http://schemas.microsoft.com/office/drawing/2014/main" id="{00000000-0008-0000-0000-0000D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17" name="Check Box 469" hidden="1">
              <a:extLst>
                <a:ext uri="{63B3BB69-23CF-44E3-9099-C40C66FF867C}">
                  <a14:compatExt spid="_x0000_s2517"/>
                </a:ext>
                <a:ext uri="{FF2B5EF4-FFF2-40B4-BE49-F238E27FC236}">
                  <a16:creationId xmlns:a16="http://schemas.microsoft.com/office/drawing/2014/main" id="{00000000-0008-0000-0000-0000D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18" name="Check Box 470" hidden="1">
              <a:extLst>
                <a:ext uri="{63B3BB69-23CF-44E3-9099-C40C66FF867C}">
                  <a14:compatExt spid="_x0000_s2518"/>
                </a:ext>
                <a:ext uri="{FF2B5EF4-FFF2-40B4-BE49-F238E27FC236}">
                  <a16:creationId xmlns:a16="http://schemas.microsoft.com/office/drawing/2014/main" id="{00000000-0008-0000-0000-0000D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19" name="Check Box 471" hidden="1">
              <a:extLst>
                <a:ext uri="{63B3BB69-23CF-44E3-9099-C40C66FF867C}">
                  <a14:compatExt spid="_x0000_s2519"/>
                </a:ext>
                <a:ext uri="{FF2B5EF4-FFF2-40B4-BE49-F238E27FC236}">
                  <a16:creationId xmlns:a16="http://schemas.microsoft.com/office/drawing/2014/main" id="{00000000-0008-0000-0000-0000D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0" name="Check Box 472" hidden="1">
              <a:extLst>
                <a:ext uri="{63B3BB69-23CF-44E3-9099-C40C66FF867C}">
                  <a14:compatExt spid="_x0000_s2520"/>
                </a:ext>
                <a:ext uri="{FF2B5EF4-FFF2-40B4-BE49-F238E27FC236}">
                  <a16:creationId xmlns:a16="http://schemas.microsoft.com/office/drawing/2014/main" id="{00000000-0008-0000-0000-0000D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21" name="Check Box 473" hidden="1">
              <a:extLst>
                <a:ext uri="{63B3BB69-23CF-44E3-9099-C40C66FF867C}">
                  <a14:compatExt spid="_x0000_s2521"/>
                </a:ext>
                <a:ext uri="{FF2B5EF4-FFF2-40B4-BE49-F238E27FC236}">
                  <a16:creationId xmlns:a16="http://schemas.microsoft.com/office/drawing/2014/main" id="{00000000-0008-0000-0000-0000D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2" name="Check Box 474" hidden="1">
              <a:extLst>
                <a:ext uri="{63B3BB69-23CF-44E3-9099-C40C66FF867C}">
                  <a14:compatExt spid="_x0000_s2522"/>
                </a:ext>
                <a:ext uri="{FF2B5EF4-FFF2-40B4-BE49-F238E27FC236}">
                  <a16:creationId xmlns:a16="http://schemas.microsoft.com/office/drawing/2014/main" id="{00000000-0008-0000-0000-0000D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3" name="Check Box 475" hidden="1">
              <a:extLst>
                <a:ext uri="{63B3BB69-23CF-44E3-9099-C40C66FF867C}">
                  <a14:compatExt spid="_x0000_s2523"/>
                </a:ext>
                <a:ext uri="{FF2B5EF4-FFF2-40B4-BE49-F238E27FC236}">
                  <a16:creationId xmlns:a16="http://schemas.microsoft.com/office/drawing/2014/main" id="{00000000-0008-0000-0000-0000D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24" name="Check Box 476" hidden="1">
              <a:extLst>
                <a:ext uri="{63B3BB69-23CF-44E3-9099-C40C66FF867C}">
                  <a14:compatExt spid="_x0000_s2524"/>
                </a:ext>
                <a:ext uri="{FF2B5EF4-FFF2-40B4-BE49-F238E27FC236}">
                  <a16:creationId xmlns:a16="http://schemas.microsoft.com/office/drawing/2014/main" id="{00000000-0008-0000-0000-0000D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25" name="Check Box 477" hidden="1">
              <a:extLst>
                <a:ext uri="{63B3BB69-23CF-44E3-9099-C40C66FF867C}">
                  <a14:compatExt spid="_x0000_s2525"/>
                </a:ext>
                <a:ext uri="{FF2B5EF4-FFF2-40B4-BE49-F238E27FC236}">
                  <a16:creationId xmlns:a16="http://schemas.microsoft.com/office/drawing/2014/main" id="{00000000-0008-0000-0000-0000D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6" name="Check Box 478" hidden="1">
              <a:extLst>
                <a:ext uri="{63B3BB69-23CF-44E3-9099-C40C66FF867C}">
                  <a14:compatExt spid="_x0000_s2526"/>
                </a:ext>
                <a:ext uri="{FF2B5EF4-FFF2-40B4-BE49-F238E27FC236}">
                  <a16:creationId xmlns:a16="http://schemas.microsoft.com/office/drawing/2014/main" id="{00000000-0008-0000-0000-0000D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7" name="Check Box 479" hidden="1">
              <a:extLst>
                <a:ext uri="{63B3BB69-23CF-44E3-9099-C40C66FF867C}">
                  <a14:compatExt spid="_x0000_s2527"/>
                </a:ext>
                <a:ext uri="{FF2B5EF4-FFF2-40B4-BE49-F238E27FC236}">
                  <a16:creationId xmlns:a16="http://schemas.microsoft.com/office/drawing/2014/main" id="{00000000-0008-0000-0000-0000D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28" name="Check Box 480" hidden="1">
              <a:extLst>
                <a:ext uri="{63B3BB69-23CF-44E3-9099-C40C66FF867C}">
                  <a14:compatExt spid="_x0000_s2528"/>
                </a:ext>
                <a:ext uri="{FF2B5EF4-FFF2-40B4-BE49-F238E27FC236}">
                  <a16:creationId xmlns:a16="http://schemas.microsoft.com/office/drawing/2014/main" id="{00000000-0008-0000-0000-0000E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29" name="Check Box 481" hidden="1">
              <a:extLst>
                <a:ext uri="{63B3BB69-23CF-44E3-9099-C40C66FF867C}">
                  <a14:compatExt spid="_x0000_s2529"/>
                </a:ext>
                <a:ext uri="{FF2B5EF4-FFF2-40B4-BE49-F238E27FC236}">
                  <a16:creationId xmlns:a16="http://schemas.microsoft.com/office/drawing/2014/main" id="{00000000-0008-0000-0000-0000E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30" name="Check Box 482" hidden="1">
              <a:extLst>
                <a:ext uri="{63B3BB69-23CF-44E3-9099-C40C66FF867C}">
                  <a14:compatExt spid="_x0000_s2530"/>
                </a:ext>
                <a:ext uri="{FF2B5EF4-FFF2-40B4-BE49-F238E27FC236}">
                  <a16:creationId xmlns:a16="http://schemas.microsoft.com/office/drawing/2014/main" id="{00000000-0008-0000-0000-0000E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31" name="Check Box 483" hidden="1">
              <a:extLst>
                <a:ext uri="{63B3BB69-23CF-44E3-9099-C40C66FF867C}">
                  <a14:compatExt spid="_x0000_s2531"/>
                </a:ext>
                <a:ext uri="{FF2B5EF4-FFF2-40B4-BE49-F238E27FC236}">
                  <a16:creationId xmlns:a16="http://schemas.microsoft.com/office/drawing/2014/main" id="{00000000-0008-0000-0000-0000E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32" name="Check Box 484" hidden="1">
              <a:extLst>
                <a:ext uri="{63B3BB69-23CF-44E3-9099-C40C66FF867C}">
                  <a14:compatExt spid="_x0000_s2532"/>
                </a:ext>
                <a:ext uri="{FF2B5EF4-FFF2-40B4-BE49-F238E27FC236}">
                  <a16:creationId xmlns:a16="http://schemas.microsoft.com/office/drawing/2014/main" id="{00000000-0008-0000-0000-0000E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33" name="Check Box 485" hidden="1">
              <a:extLst>
                <a:ext uri="{63B3BB69-23CF-44E3-9099-C40C66FF867C}">
                  <a14:compatExt spid="_x0000_s2533"/>
                </a:ext>
                <a:ext uri="{FF2B5EF4-FFF2-40B4-BE49-F238E27FC236}">
                  <a16:creationId xmlns:a16="http://schemas.microsoft.com/office/drawing/2014/main" id="{00000000-0008-0000-0000-0000E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34" name="Check Box 486" hidden="1">
              <a:extLst>
                <a:ext uri="{63B3BB69-23CF-44E3-9099-C40C66FF867C}">
                  <a14:compatExt spid="_x0000_s2534"/>
                </a:ext>
                <a:ext uri="{FF2B5EF4-FFF2-40B4-BE49-F238E27FC236}">
                  <a16:creationId xmlns:a16="http://schemas.microsoft.com/office/drawing/2014/main" id="{00000000-0008-0000-0000-0000E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35" name="Check Box 487" hidden="1">
              <a:extLst>
                <a:ext uri="{63B3BB69-23CF-44E3-9099-C40C66FF867C}">
                  <a14:compatExt spid="_x0000_s2535"/>
                </a:ext>
                <a:ext uri="{FF2B5EF4-FFF2-40B4-BE49-F238E27FC236}">
                  <a16:creationId xmlns:a16="http://schemas.microsoft.com/office/drawing/2014/main" id="{00000000-0008-0000-0000-0000E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36" name="Check Box 488" hidden="1">
              <a:extLst>
                <a:ext uri="{63B3BB69-23CF-44E3-9099-C40C66FF867C}">
                  <a14:compatExt spid="_x0000_s2536"/>
                </a:ext>
                <a:ext uri="{FF2B5EF4-FFF2-40B4-BE49-F238E27FC236}">
                  <a16:creationId xmlns:a16="http://schemas.microsoft.com/office/drawing/2014/main" id="{00000000-0008-0000-0000-0000E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37" name="Check Box 489" hidden="1">
              <a:extLst>
                <a:ext uri="{63B3BB69-23CF-44E3-9099-C40C66FF867C}">
                  <a14:compatExt spid="_x0000_s2537"/>
                </a:ext>
                <a:ext uri="{FF2B5EF4-FFF2-40B4-BE49-F238E27FC236}">
                  <a16:creationId xmlns:a16="http://schemas.microsoft.com/office/drawing/2014/main" id="{00000000-0008-0000-0000-0000E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38" name="Check Box 490" hidden="1">
              <a:extLst>
                <a:ext uri="{63B3BB69-23CF-44E3-9099-C40C66FF867C}">
                  <a14:compatExt spid="_x0000_s2538"/>
                </a:ext>
                <a:ext uri="{FF2B5EF4-FFF2-40B4-BE49-F238E27FC236}">
                  <a16:creationId xmlns:a16="http://schemas.microsoft.com/office/drawing/2014/main" id="{00000000-0008-0000-0000-0000E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39" name="Check Box 491" hidden="1">
              <a:extLst>
                <a:ext uri="{63B3BB69-23CF-44E3-9099-C40C66FF867C}">
                  <a14:compatExt spid="_x0000_s2539"/>
                </a:ext>
                <a:ext uri="{FF2B5EF4-FFF2-40B4-BE49-F238E27FC236}">
                  <a16:creationId xmlns:a16="http://schemas.microsoft.com/office/drawing/2014/main" id="{00000000-0008-0000-0000-0000E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40" name="Check Box 492" hidden="1">
              <a:extLst>
                <a:ext uri="{63B3BB69-23CF-44E3-9099-C40C66FF867C}">
                  <a14:compatExt spid="_x0000_s2540"/>
                </a:ext>
                <a:ext uri="{FF2B5EF4-FFF2-40B4-BE49-F238E27FC236}">
                  <a16:creationId xmlns:a16="http://schemas.microsoft.com/office/drawing/2014/main" id="{00000000-0008-0000-0000-0000E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41" name="Check Box 493" hidden="1">
              <a:extLst>
                <a:ext uri="{63B3BB69-23CF-44E3-9099-C40C66FF867C}">
                  <a14:compatExt spid="_x0000_s2541"/>
                </a:ext>
                <a:ext uri="{FF2B5EF4-FFF2-40B4-BE49-F238E27FC236}">
                  <a16:creationId xmlns:a16="http://schemas.microsoft.com/office/drawing/2014/main" id="{00000000-0008-0000-0000-0000E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42" name="Check Box 494" hidden="1">
              <a:extLst>
                <a:ext uri="{63B3BB69-23CF-44E3-9099-C40C66FF867C}">
                  <a14:compatExt spid="_x0000_s2542"/>
                </a:ext>
                <a:ext uri="{FF2B5EF4-FFF2-40B4-BE49-F238E27FC236}">
                  <a16:creationId xmlns:a16="http://schemas.microsoft.com/office/drawing/2014/main" id="{00000000-0008-0000-0000-0000E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43" name="Check Box 495" hidden="1">
              <a:extLst>
                <a:ext uri="{63B3BB69-23CF-44E3-9099-C40C66FF867C}">
                  <a14:compatExt spid="_x0000_s2543"/>
                </a:ext>
                <a:ext uri="{FF2B5EF4-FFF2-40B4-BE49-F238E27FC236}">
                  <a16:creationId xmlns:a16="http://schemas.microsoft.com/office/drawing/2014/main" id="{00000000-0008-0000-0000-0000E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</xdr:row>
          <xdr:rowOff>152400</xdr:rowOff>
        </xdr:from>
        <xdr:to>
          <xdr:col>10</xdr:col>
          <xdr:colOff>68580</xdr:colOff>
          <xdr:row>20</xdr:row>
          <xdr:rowOff>0</xdr:rowOff>
        </xdr:to>
        <xdr:sp macro="" textlink="">
          <xdr:nvSpPr>
            <xdr:cNvPr id="2544" name="Check Box 496" hidden="1">
              <a:extLst>
                <a:ext uri="{63B3BB69-23CF-44E3-9099-C40C66FF867C}">
                  <a14:compatExt spid="_x0000_s2544"/>
                </a:ext>
                <a:ext uri="{FF2B5EF4-FFF2-40B4-BE49-F238E27FC236}">
                  <a16:creationId xmlns:a16="http://schemas.microsoft.com/office/drawing/2014/main" id="{00000000-0008-0000-0000-0000F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45" name="Check Box 497" hidden="1">
              <a:extLst>
                <a:ext uri="{63B3BB69-23CF-44E3-9099-C40C66FF867C}">
                  <a14:compatExt spid="_x0000_s2545"/>
                </a:ext>
                <a:ext uri="{FF2B5EF4-FFF2-40B4-BE49-F238E27FC236}">
                  <a16:creationId xmlns:a16="http://schemas.microsoft.com/office/drawing/2014/main" id="{00000000-0008-0000-0000-0000F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46" name="Check Box 498" hidden="1">
              <a:extLst>
                <a:ext uri="{63B3BB69-23CF-44E3-9099-C40C66FF867C}">
                  <a14:compatExt spid="_x0000_s2546"/>
                </a:ext>
                <a:ext uri="{FF2B5EF4-FFF2-40B4-BE49-F238E27FC236}">
                  <a16:creationId xmlns:a16="http://schemas.microsoft.com/office/drawing/2014/main" id="{00000000-0008-0000-0000-0000F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47" name="Check Box 499" hidden="1">
              <a:extLst>
                <a:ext uri="{63B3BB69-23CF-44E3-9099-C40C66FF867C}">
                  <a14:compatExt spid="_x0000_s2547"/>
                </a:ext>
                <a:ext uri="{FF2B5EF4-FFF2-40B4-BE49-F238E27FC236}">
                  <a16:creationId xmlns:a16="http://schemas.microsoft.com/office/drawing/2014/main" id="{00000000-0008-0000-0000-0000F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48" name="Check Box 500" hidden="1">
              <a:extLst>
                <a:ext uri="{63B3BB69-23CF-44E3-9099-C40C66FF867C}">
                  <a14:compatExt spid="_x0000_s2548"/>
                </a:ext>
                <a:ext uri="{FF2B5EF4-FFF2-40B4-BE49-F238E27FC236}">
                  <a16:creationId xmlns:a16="http://schemas.microsoft.com/office/drawing/2014/main" id="{00000000-0008-0000-0000-0000F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49" name="Check Box 501" hidden="1">
              <a:extLst>
                <a:ext uri="{63B3BB69-23CF-44E3-9099-C40C66FF867C}">
                  <a14:compatExt spid="_x0000_s2549"/>
                </a:ext>
                <a:ext uri="{FF2B5EF4-FFF2-40B4-BE49-F238E27FC236}">
                  <a16:creationId xmlns:a16="http://schemas.microsoft.com/office/drawing/2014/main" id="{00000000-0008-0000-0000-0000F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0" name="Check Box 502" hidden="1">
              <a:extLst>
                <a:ext uri="{63B3BB69-23CF-44E3-9099-C40C66FF867C}">
                  <a14:compatExt spid="_x0000_s2550"/>
                </a:ext>
                <a:ext uri="{FF2B5EF4-FFF2-40B4-BE49-F238E27FC236}">
                  <a16:creationId xmlns:a16="http://schemas.microsoft.com/office/drawing/2014/main" id="{00000000-0008-0000-0000-0000F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51" name="Check Box 503" hidden="1">
              <a:extLst>
                <a:ext uri="{63B3BB69-23CF-44E3-9099-C40C66FF867C}">
                  <a14:compatExt spid="_x0000_s2551"/>
                </a:ext>
                <a:ext uri="{FF2B5EF4-FFF2-40B4-BE49-F238E27FC236}">
                  <a16:creationId xmlns:a16="http://schemas.microsoft.com/office/drawing/2014/main" id="{00000000-0008-0000-0000-0000F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2" name="Check Box 504" hidden="1">
              <a:extLst>
                <a:ext uri="{63B3BB69-23CF-44E3-9099-C40C66FF867C}">
                  <a14:compatExt spid="_x0000_s2552"/>
                </a:ext>
                <a:ext uri="{FF2B5EF4-FFF2-40B4-BE49-F238E27FC236}">
                  <a16:creationId xmlns:a16="http://schemas.microsoft.com/office/drawing/2014/main" id="{00000000-0008-0000-0000-0000F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3" name="Check Box 505" hidden="1">
              <a:extLst>
                <a:ext uri="{63B3BB69-23CF-44E3-9099-C40C66FF867C}">
                  <a14:compatExt spid="_x0000_s2553"/>
                </a:ext>
                <a:ext uri="{FF2B5EF4-FFF2-40B4-BE49-F238E27FC236}">
                  <a16:creationId xmlns:a16="http://schemas.microsoft.com/office/drawing/2014/main" id="{00000000-0008-0000-0000-0000F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54" name="Check Box 506" hidden="1">
              <a:extLst>
                <a:ext uri="{63B3BB69-23CF-44E3-9099-C40C66FF867C}">
                  <a14:compatExt spid="_x0000_s2554"/>
                </a:ext>
                <a:ext uri="{FF2B5EF4-FFF2-40B4-BE49-F238E27FC236}">
                  <a16:creationId xmlns:a16="http://schemas.microsoft.com/office/drawing/2014/main" id="{00000000-0008-0000-0000-0000F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55" name="Check Box 507" hidden="1">
              <a:extLst>
                <a:ext uri="{63B3BB69-23CF-44E3-9099-C40C66FF867C}">
                  <a14:compatExt spid="_x0000_s2555"/>
                </a:ext>
                <a:ext uri="{FF2B5EF4-FFF2-40B4-BE49-F238E27FC236}">
                  <a16:creationId xmlns:a16="http://schemas.microsoft.com/office/drawing/2014/main" id="{00000000-0008-0000-0000-0000F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6" name="Check Box 508" hidden="1">
              <a:extLst>
                <a:ext uri="{63B3BB69-23CF-44E3-9099-C40C66FF867C}">
                  <a14:compatExt spid="_x0000_s2556"/>
                </a:ext>
                <a:ext uri="{FF2B5EF4-FFF2-40B4-BE49-F238E27FC236}">
                  <a16:creationId xmlns:a16="http://schemas.microsoft.com/office/drawing/2014/main" id="{00000000-0008-0000-0000-0000F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7" name="Check Box 509" hidden="1">
              <a:extLst>
                <a:ext uri="{63B3BB69-23CF-44E3-9099-C40C66FF867C}">
                  <a14:compatExt spid="_x0000_s2557"/>
                </a:ext>
                <a:ext uri="{FF2B5EF4-FFF2-40B4-BE49-F238E27FC236}">
                  <a16:creationId xmlns:a16="http://schemas.microsoft.com/office/drawing/2014/main" id="{00000000-0008-0000-0000-0000F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58" name="Check Box 510" hidden="1">
              <a:extLst>
                <a:ext uri="{63B3BB69-23CF-44E3-9099-C40C66FF867C}">
                  <a14:compatExt spid="_x0000_s2558"/>
                </a:ext>
                <a:ext uri="{FF2B5EF4-FFF2-40B4-BE49-F238E27FC236}">
                  <a16:creationId xmlns:a16="http://schemas.microsoft.com/office/drawing/2014/main" id="{00000000-0008-0000-0000-0000F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59" name="Check Box 511" hidden="1">
              <a:extLst>
                <a:ext uri="{63B3BB69-23CF-44E3-9099-C40C66FF867C}">
                  <a14:compatExt spid="_x0000_s2559"/>
                </a:ext>
                <a:ext uri="{FF2B5EF4-FFF2-40B4-BE49-F238E27FC236}">
                  <a16:creationId xmlns:a16="http://schemas.microsoft.com/office/drawing/2014/main" id="{00000000-0008-0000-0000-0000F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60" name="Check Box 512" hidden="1">
              <a:extLst>
                <a:ext uri="{63B3BB69-23CF-44E3-9099-C40C66FF867C}">
                  <a14:compatExt spid="_x0000_s2560"/>
                </a:ext>
                <a:ext uri="{FF2B5EF4-FFF2-40B4-BE49-F238E27FC236}">
                  <a16:creationId xmlns:a16="http://schemas.microsoft.com/office/drawing/2014/main" id="{00000000-0008-0000-0000-00000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61" name="Check Box 513" hidden="1">
              <a:extLst>
                <a:ext uri="{63B3BB69-23CF-44E3-9099-C40C66FF867C}">
                  <a14:compatExt spid="_x0000_s2561"/>
                </a:ext>
                <a:ext uri="{FF2B5EF4-FFF2-40B4-BE49-F238E27FC236}">
                  <a16:creationId xmlns:a16="http://schemas.microsoft.com/office/drawing/2014/main" id="{00000000-0008-0000-0000-00000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62" name="Check Box 514" hidden="1">
              <a:extLst>
                <a:ext uri="{63B3BB69-23CF-44E3-9099-C40C66FF867C}">
                  <a14:compatExt spid="_x0000_s2562"/>
                </a:ext>
                <a:ext uri="{FF2B5EF4-FFF2-40B4-BE49-F238E27FC236}">
                  <a16:creationId xmlns:a16="http://schemas.microsoft.com/office/drawing/2014/main" id="{00000000-0008-0000-0000-00000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63" name="Check Box 515" hidden="1">
              <a:extLst>
                <a:ext uri="{63B3BB69-23CF-44E3-9099-C40C66FF867C}">
                  <a14:compatExt spid="_x0000_s2563"/>
                </a:ext>
                <a:ext uri="{FF2B5EF4-FFF2-40B4-BE49-F238E27FC236}">
                  <a16:creationId xmlns:a16="http://schemas.microsoft.com/office/drawing/2014/main" id="{00000000-0008-0000-0000-00000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64" name="Check Box 516" hidden="1">
              <a:extLst>
                <a:ext uri="{63B3BB69-23CF-44E3-9099-C40C66FF867C}">
                  <a14:compatExt spid="_x0000_s2564"/>
                </a:ext>
                <a:ext uri="{FF2B5EF4-FFF2-40B4-BE49-F238E27FC236}">
                  <a16:creationId xmlns:a16="http://schemas.microsoft.com/office/drawing/2014/main" id="{00000000-0008-0000-0000-00000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65" name="Check Box 517" hidden="1">
              <a:extLst>
                <a:ext uri="{63B3BB69-23CF-44E3-9099-C40C66FF867C}">
                  <a14:compatExt spid="_x0000_s2565"/>
                </a:ext>
                <a:ext uri="{FF2B5EF4-FFF2-40B4-BE49-F238E27FC236}">
                  <a16:creationId xmlns:a16="http://schemas.microsoft.com/office/drawing/2014/main" id="{00000000-0008-0000-0000-00000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66" name="Check Box 518" hidden="1">
              <a:extLst>
                <a:ext uri="{63B3BB69-23CF-44E3-9099-C40C66FF867C}">
                  <a14:compatExt spid="_x0000_s2566"/>
                </a:ext>
                <a:ext uri="{FF2B5EF4-FFF2-40B4-BE49-F238E27FC236}">
                  <a16:creationId xmlns:a16="http://schemas.microsoft.com/office/drawing/2014/main" id="{00000000-0008-0000-0000-00000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67" name="Check Box 519" hidden="1">
              <a:extLst>
                <a:ext uri="{63B3BB69-23CF-44E3-9099-C40C66FF867C}">
                  <a14:compatExt spid="_x0000_s2567"/>
                </a:ext>
                <a:ext uri="{FF2B5EF4-FFF2-40B4-BE49-F238E27FC236}">
                  <a16:creationId xmlns:a16="http://schemas.microsoft.com/office/drawing/2014/main" id="{00000000-0008-0000-0000-00000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68" name="Check Box 520" hidden="1">
              <a:extLst>
                <a:ext uri="{63B3BB69-23CF-44E3-9099-C40C66FF867C}">
                  <a14:compatExt spid="_x0000_s2568"/>
                </a:ext>
                <a:ext uri="{FF2B5EF4-FFF2-40B4-BE49-F238E27FC236}">
                  <a16:creationId xmlns:a16="http://schemas.microsoft.com/office/drawing/2014/main" id="{00000000-0008-0000-0000-00000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69" name="Check Box 521" hidden="1">
              <a:extLst>
                <a:ext uri="{63B3BB69-23CF-44E3-9099-C40C66FF867C}">
                  <a14:compatExt spid="_x0000_s2569"/>
                </a:ext>
                <a:ext uri="{FF2B5EF4-FFF2-40B4-BE49-F238E27FC236}">
                  <a16:creationId xmlns:a16="http://schemas.microsoft.com/office/drawing/2014/main" id="{00000000-0008-0000-0000-00000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70" name="Check Box 522" hidden="1">
              <a:extLst>
                <a:ext uri="{63B3BB69-23CF-44E3-9099-C40C66FF867C}">
                  <a14:compatExt spid="_x0000_s2570"/>
                </a:ext>
                <a:ext uri="{FF2B5EF4-FFF2-40B4-BE49-F238E27FC236}">
                  <a16:creationId xmlns:a16="http://schemas.microsoft.com/office/drawing/2014/main" id="{00000000-0008-0000-0000-00000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1" name="Check Box 523" hidden="1">
              <a:extLst>
                <a:ext uri="{63B3BB69-23CF-44E3-9099-C40C66FF867C}">
                  <a14:compatExt spid="_x0000_s2571"/>
                </a:ext>
                <a:ext uri="{FF2B5EF4-FFF2-40B4-BE49-F238E27FC236}">
                  <a16:creationId xmlns:a16="http://schemas.microsoft.com/office/drawing/2014/main" id="{00000000-0008-0000-0000-00000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2" name="Check Box 524" hidden="1">
              <a:extLst>
                <a:ext uri="{63B3BB69-23CF-44E3-9099-C40C66FF867C}">
                  <a14:compatExt spid="_x0000_s2572"/>
                </a:ext>
                <a:ext uri="{FF2B5EF4-FFF2-40B4-BE49-F238E27FC236}">
                  <a16:creationId xmlns:a16="http://schemas.microsoft.com/office/drawing/2014/main" id="{00000000-0008-0000-0000-00000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73" name="Check Box 525" hidden="1">
              <a:extLst>
                <a:ext uri="{63B3BB69-23CF-44E3-9099-C40C66FF867C}">
                  <a14:compatExt spid="_x0000_s2573"/>
                </a:ext>
                <a:ext uri="{FF2B5EF4-FFF2-40B4-BE49-F238E27FC236}">
                  <a16:creationId xmlns:a16="http://schemas.microsoft.com/office/drawing/2014/main" id="{00000000-0008-0000-0000-00000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</xdr:row>
          <xdr:rowOff>152400</xdr:rowOff>
        </xdr:from>
        <xdr:to>
          <xdr:col>10</xdr:col>
          <xdr:colOff>68580</xdr:colOff>
          <xdr:row>21</xdr:row>
          <xdr:rowOff>0</xdr:rowOff>
        </xdr:to>
        <xdr:sp macro="" textlink="">
          <xdr:nvSpPr>
            <xdr:cNvPr id="2574" name="Check Box 526" hidden="1">
              <a:extLst>
                <a:ext uri="{63B3BB69-23CF-44E3-9099-C40C66FF867C}">
                  <a14:compatExt spid="_x0000_s2574"/>
                </a:ext>
                <a:ext uri="{FF2B5EF4-FFF2-40B4-BE49-F238E27FC236}">
                  <a16:creationId xmlns:a16="http://schemas.microsoft.com/office/drawing/2014/main" id="{00000000-0008-0000-0000-00000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5" name="Check Box 527" hidden="1">
              <a:extLst>
                <a:ext uri="{63B3BB69-23CF-44E3-9099-C40C66FF867C}">
                  <a14:compatExt spid="_x0000_s2575"/>
                </a:ext>
                <a:ext uri="{FF2B5EF4-FFF2-40B4-BE49-F238E27FC236}">
                  <a16:creationId xmlns:a16="http://schemas.microsoft.com/office/drawing/2014/main" id="{00000000-0008-0000-0000-00000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6" name="Check Box 528" hidden="1">
              <a:extLst>
                <a:ext uri="{63B3BB69-23CF-44E3-9099-C40C66FF867C}">
                  <a14:compatExt spid="_x0000_s2576"/>
                </a:ext>
                <a:ext uri="{FF2B5EF4-FFF2-40B4-BE49-F238E27FC236}">
                  <a16:creationId xmlns:a16="http://schemas.microsoft.com/office/drawing/2014/main" id="{00000000-0008-0000-0000-00001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7" name="Check Box 529" hidden="1">
              <a:extLst>
                <a:ext uri="{63B3BB69-23CF-44E3-9099-C40C66FF867C}">
                  <a14:compatExt spid="_x0000_s2577"/>
                </a:ext>
                <a:ext uri="{FF2B5EF4-FFF2-40B4-BE49-F238E27FC236}">
                  <a16:creationId xmlns:a16="http://schemas.microsoft.com/office/drawing/2014/main" id="{00000000-0008-0000-0000-00001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8" name="Check Box 530" hidden="1">
              <a:extLst>
                <a:ext uri="{63B3BB69-23CF-44E3-9099-C40C66FF867C}">
                  <a14:compatExt spid="_x0000_s2578"/>
                </a:ext>
                <a:ext uri="{FF2B5EF4-FFF2-40B4-BE49-F238E27FC236}">
                  <a16:creationId xmlns:a16="http://schemas.microsoft.com/office/drawing/2014/main" id="{00000000-0008-0000-0000-00001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79" name="Check Box 531" hidden="1">
              <a:extLst>
                <a:ext uri="{63B3BB69-23CF-44E3-9099-C40C66FF867C}">
                  <a14:compatExt spid="_x0000_s2579"/>
                </a:ext>
                <a:ext uri="{FF2B5EF4-FFF2-40B4-BE49-F238E27FC236}">
                  <a16:creationId xmlns:a16="http://schemas.microsoft.com/office/drawing/2014/main" id="{00000000-0008-0000-0000-00001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0" name="Check Box 532" hidden="1">
              <a:extLst>
                <a:ext uri="{63B3BB69-23CF-44E3-9099-C40C66FF867C}">
                  <a14:compatExt spid="_x0000_s2580"/>
                </a:ext>
                <a:ext uri="{FF2B5EF4-FFF2-40B4-BE49-F238E27FC236}">
                  <a16:creationId xmlns:a16="http://schemas.microsoft.com/office/drawing/2014/main" id="{00000000-0008-0000-0000-00001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1" name="Check Box 533" hidden="1">
              <a:extLst>
                <a:ext uri="{63B3BB69-23CF-44E3-9099-C40C66FF867C}">
                  <a14:compatExt spid="_x0000_s2581"/>
                </a:ext>
                <a:ext uri="{FF2B5EF4-FFF2-40B4-BE49-F238E27FC236}">
                  <a16:creationId xmlns:a16="http://schemas.microsoft.com/office/drawing/2014/main" id="{00000000-0008-0000-0000-00001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2" name="Check Box 534" hidden="1">
              <a:extLst>
                <a:ext uri="{63B3BB69-23CF-44E3-9099-C40C66FF867C}">
                  <a14:compatExt spid="_x0000_s2582"/>
                </a:ext>
                <a:ext uri="{FF2B5EF4-FFF2-40B4-BE49-F238E27FC236}">
                  <a16:creationId xmlns:a16="http://schemas.microsoft.com/office/drawing/2014/main" id="{00000000-0008-0000-0000-00001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3" name="Check Box 535" hidden="1">
              <a:extLst>
                <a:ext uri="{63B3BB69-23CF-44E3-9099-C40C66FF867C}">
                  <a14:compatExt spid="_x0000_s2583"/>
                </a:ext>
                <a:ext uri="{FF2B5EF4-FFF2-40B4-BE49-F238E27FC236}">
                  <a16:creationId xmlns:a16="http://schemas.microsoft.com/office/drawing/2014/main" id="{00000000-0008-0000-0000-00001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4" name="Check Box 536" hidden="1">
              <a:extLst>
                <a:ext uri="{63B3BB69-23CF-44E3-9099-C40C66FF867C}">
                  <a14:compatExt spid="_x0000_s2584"/>
                </a:ext>
                <a:ext uri="{FF2B5EF4-FFF2-40B4-BE49-F238E27FC236}">
                  <a16:creationId xmlns:a16="http://schemas.microsoft.com/office/drawing/2014/main" id="{00000000-0008-0000-0000-00001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5" name="Check Box 537" hidden="1">
              <a:extLst>
                <a:ext uri="{63B3BB69-23CF-44E3-9099-C40C66FF867C}">
                  <a14:compatExt spid="_x0000_s2585"/>
                </a:ext>
                <a:ext uri="{FF2B5EF4-FFF2-40B4-BE49-F238E27FC236}">
                  <a16:creationId xmlns:a16="http://schemas.microsoft.com/office/drawing/2014/main" id="{00000000-0008-0000-0000-00001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6" name="Check Box 538" hidden="1">
              <a:extLst>
                <a:ext uri="{63B3BB69-23CF-44E3-9099-C40C66FF867C}">
                  <a14:compatExt spid="_x0000_s2586"/>
                </a:ext>
                <a:ext uri="{FF2B5EF4-FFF2-40B4-BE49-F238E27FC236}">
                  <a16:creationId xmlns:a16="http://schemas.microsoft.com/office/drawing/2014/main" id="{00000000-0008-0000-0000-00001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7" name="Check Box 539" hidden="1">
              <a:extLst>
                <a:ext uri="{63B3BB69-23CF-44E3-9099-C40C66FF867C}">
                  <a14:compatExt spid="_x0000_s2587"/>
                </a:ext>
                <a:ext uri="{FF2B5EF4-FFF2-40B4-BE49-F238E27FC236}">
                  <a16:creationId xmlns:a16="http://schemas.microsoft.com/office/drawing/2014/main" id="{00000000-0008-0000-0000-00001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8" name="Check Box 540" hidden="1">
              <a:extLst>
                <a:ext uri="{63B3BB69-23CF-44E3-9099-C40C66FF867C}">
                  <a14:compatExt spid="_x0000_s2588"/>
                </a:ext>
                <a:ext uri="{FF2B5EF4-FFF2-40B4-BE49-F238E27FC236}">
                  <a16:creationId xmlns:a16="http://schemas.microsoft.com/office/drawing/2014/main" id="{00000000-0008-0000-0000-00001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89" name="Check Box 541" hidden="1">
              <a:extLst>
                <a:ext uri="{63B3BB69-23CF-44E3-9099-C40C66FF867C}">
                  <a14:compatExt spid="_x0000_s2589"/>
                </a:ext>
                <a:ext uri="{FF2B5EF4-FFF2-40B4-BE49-F238E27FC236}">
                  <a16:creationId xmlns:a16="http://schemas.microsoft.com/office/drawing/2014/main" id="{00000000-0008-0000-0000-00001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90" name="Check Box 542" hidden="1">
              <a:extLst>
                <a:ext uri="{63B3BB69-23CF-44E3-9099-C40C66FF867C}">
                  <a14:compatExt spid="_x0000_s2590"/>
                </a:ext>
                <a:ext uri="{FF2B5EF4-FFF2-40B4-BE49-F238E27FC236}">
                  <a16:creationId xmlns:a16="http://schemas.microsoft.com/office/drawing/2014/main" id="{00000000-0008-0000-0000-00001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91" name="Check Box 543" hidden="1">
              <a:extLst>
                <a:ext uri="{63B3BB69-23CF-44E3-9099-C40C66FF867C}">
                  <a14:compatExt spid="_x0000_s2591"/>
                </a:ext>
                <a:ext uri="{FF2B5EF4-FFF2-40B4-BE49-F238E27FC236}">
                  <a16:creationId xmlns:a16="http://schemas.microsoft.com/office/drawing/2014/main" id="{00000000-0008-0000-0000-00001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592" name="Check Box 544" hidden="1">
              <a:extLst>
                <a:ext uri="{63B3BB69-23CF-44E3-9099-C40C66FF867C}">
                  <a14:compatExt spid="_x0000_s2592"/>
                </a:ext>
                <a:ext uri="{FF2B5EF4-FFF2-40B4-BE49-F238E27FC236}">
                  <a16:creationId xmlns:a16="http://schemas.microsoft.com/office/drawing/2014/main" id="{00000000-0008-0000-0000-00002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593" name="Check Box 545" hidden="1">
              <a:extLst>
                <a:ext uri="{63B3BB69-23CF-44E3-9099-C40C66FF867C}">
                  <a14:compatExt spid="_x0000_s2593"/>
                </a:ext>
                <a:ext uri="{FF2B5EF4-FFF2-40B4-BE49-F238E27FC236}">
                  <a16:creationId xmlns:a16="http://schemas.microsoft.com/office/drawing/2014/main" id="{00000000-0008-0000-0000-00002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594" name="Check Box 546" hidden="1">
              <a:extLst>
                <a:ext uri="{63B3BB69-23CF-44E3-9099-C40C66FF867C}">
                  <a14:compatExt spid="_x0000_s2594"/>
                </a:ext>
                <a:ext uri="{FF2B5EF4-FFF2-40B4-BE49-F238E27FC236}">
                  <a16:creationId xmlns:a16="http://schemas.microsoft.com/office/drawing/2014/main" id="{00000000-0008-0000-0000-00002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95" name="Check Box 547" hidden="1">
              <a:extLst>
                <a:ext uri="{63B3BB69-23CF-44E3-9099-C40C66FF867C}">
                  <a14:compatExt spid="_x0000_s2595"/>
                </a:ext>
                <a:ext uri="{FF2B5EF4-FFF2-40B4-BE49-F238E27FC236}">
                  <a16:creationId xmlns:a16="http://schemas.microsoft.com/office/drawing/2014/main" id="{00000000-0008-0000-0000-00002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596" name="Check Box 548" hidden="1">
              <a:extLst>
                <a:ext uri="{63B3BB69-23CF-44E3-9099-C40C66FF867C}">
                  <a14:compatExt spid="_x0000_s2596"/>
                </a:ext>
                <a:ext uri="{FF2B5EF4-FFF2-40B4-BE49-F238E27FC236}">
                  <a16:creationId xmlns:a16="http://schemas.microsoft.com/office/drawing/2014/main" id="{00000000-0008-0000-0000-00002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597" name="Check Box 549" hidden="1">
              <a:extLst>
                <a:ext uri="{63B3BB69-23CF-44E3-9099-C40C66FF867C}">
                  <a14:compatExt spid="_x0000_s2597"/>
                </a:ext>
                <a:ext uri="{FF2B5EF4-FFF2-40B4-BE49-F238E27FC236}">
                  <a16:creationId xmlns:a16="http://schemas.microsoft.com/office/drawing/2014/main" id="{00000000-0008-0000-0000-00002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98" name="Check Box 550" hidden="1">
              <a:extLst>
                <a:ext uri="{63B3BB69-23CF-44E3-9099-C40C66FF867C}">
                  <a14:compatExt spid="_x0000_s2598"/>
                </a:ext>
                <a:ext uri="{FF2B5EF4-FFF2-40B4-BE49-F238E27FC236}">
                  <a16:creationId xmlns:a16="http://schemas.microsoft.com/office/drawing/2014/main" id="{00000000-0008-0000-0000-00002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599" name="Check Box 551" hidden="1">
              <a:extLst>
                <a:ext uri="{63B3BB69-23CF-44E3-9099-C40C66FF867C}">
                  <a14:compatExt spid="_x0000_s2599"/>
                </a:ext>
                <a:ext uri="{FF2B5EF4-FFF2-40B4-BE49-F238E27FC236}">
                  <a16:creationId xmlns:a16="http://schemas.microsoft.com/office/drawing/2014/main" id="{00000000-0008-0000-0000-00002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0" name="Check Box 552" hidden="1">
              <a:extLst>
                <a:ext uri="{63B3BB69-23CF-44E3-9099-C40C66FF867C}">
                  <a14:compatExt spid="_x0000_s2600"/>
                </a:ext>
                <a:ext uri="{FF2B5EF4-FFF2-40B4-BE49-F238E27FC236}">
                  <a16:creationId xmlns:a16="http://schemas.microsoft.com/office/drawing/2014/main" id="{00000000-0008-0000-0000-00002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1" name="Check Box 553" hidden="1">
              <a:extLst>
                <a:ext uri="{63B3BB69-23CF-44E3-9099-C40C66FF867C}">
                  <a14:compatExt spid="_x0000_s2601"/>
                </a:ext>
                <a:ext uri="{FF2B5EF4-FFF2-40B4-BE49-F238E27FC236}">
                  <a16:creationId xmlns:a16="http://schemas.microsoft.com/office/drawing/2014/main" id="{00000000-0008-0000-0000-00002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2" name="Check Box 554" hidden="1">
              <a:extLst>
                <a:ext uri="{63B3BB69-23CF-44E3-9099-C40C66FF867C}">
                  <a14:compatExt spid="_x0000_s2602"/>
                </a:ext>
                <a:ext uri="{FF2B5EF4-FFF2-40B4-BE49-F238E27FC236}">
                  <a16:creationId xmlns:a16="http://schemas.microsoft.com/office/drawing/2014/main" id="{00000000-0008-0000-0000-00002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03" name="Check Box 555" hidden="1">
              <a:extLst>
                <a:ext uri="{63B3BB69-23CF-44E3-9099-C40C66FF867C}">
                  <a14:compatExt spid="_x0000_s2603"/>
                </a:ext>
                <a:ext uri="{FF2B5EF4-FFF2-40B4-BE49-F238E27FC236}">
                  <a16:creationId xmlns:a16="http://schemas.microsoft.com/office/drawing/2014/main" id="{00000000-0008-0000-0000-00002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4" name="Check Box 556" hidden="1">
              <a:extLst>
                <a:ext uri="{63B3BB69-23CF-44E3-9099-C40C66FF867C}">
                  <a14:compatExt spid="_x0000_s2604"/>
                </a:ext>
                <a:ext uri="{FF2B5EF4-FFF2-40B4-BE49-F238E27FC236}">
                  <a16:creationId xmlns:a16="http://schemas.microsoft.com/office/drawing/2014/main" id="{00000000-0008-0000-0000-00002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5" name="Check Box 557" hidden="1">
              <a:extLst>
                <a:ext uri="{63B3BB69-23CF-44E3-9099-C40C66FF867C}">
                  <a14:compatExt spid="_x0000_s2605"/>
                </a:ext>
                <a:ext uri="{FF2B5EF4-FFF2-40B4-BE49-F238E27FC236}">
                  <a16:creationId xmlns:a16="http://schemas.microsoft.com/office/drawing/2014/main" id="{00000000-0008-0000-0000-00002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06" name="Check Box 558" hidden="1">
              <a:extLst>
                <a:ext uri="{63B3BB69-23CF-44E3-9099-C40C66FF867C}">
                  <a14:compatExt spid="_x0000_s2606"/>
                </a:ext>
                <a:ext uri="{FF2B5EF4-FFF2-40B4-BE49-F238E27FC236}">
                  <a16:creationId xmlns:a16="http://schemas.microsoft.com/office/drawing/2014/main" id="{00000000-0008-0000-0000-00002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07" name="Check Box 559" hidden="1">
              <a:extLst>
                <a:ext uri="{63B3BB69-23CF-44E3-9099-C40C66FF867C}">
                  <a14:compatExt spid="_x0000_s2607"/>
                </a:ext>
                <a:ext uri="{FF2B5EF4-FFF2-40B4-BE49-F238E27FC236}">
                  <a16:creationId xmlns:a16="http://schemas.microsoft.com/office/drawing/2014/main" id="{00000000-0008-0000-0000-00002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8" name="Check Box 560" hidden="1">
              <a:extLst>
                <a:ext uri="{63B3BB69-23CF-44E3-9099-C40C66FF867C}">
                  <a14:compatExt spid="_x0000_s2608"/>
                </a:ext>
                <a:ext uri="{FF2B5EF4-FFF2-40B4-BE49-F238E27FC236}">
                  <a16:creationId xmlns:a16="http://schemas.microsoft.com/office/drawing/2014/main" id="{00000000-0008-0000-0000-00003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09" name="Check Box 561" hidden="1">
              <a:extLst>
                <a:ext uri="{63B3BB69-23CF-44E3-9099-C40C66FF867C}">
                  <a14:compatExt spid="_x0000_s2609"/>
                </a:ext>
                <a:ext uri="{FF2B5EF4-FFF2-40B4-BE49-F238E27FC236}">
                  <a16:creationId xmlns:a16="http://schemas.microsoft.com/office/drawing/2014/main" id="{00000000-0008-0000-0000-00003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0" name="Check Box 562" hidden="1">
              <a:extLst>
                <a:ext uri="{63B3BB69-23CF-44E3-9099-C40C66FF867C}">
                  <a14:compatExt spid="_x0000_s2610"/>
                </a:ext>
                <a:ext uri="{FF2B5EF4-FFF2-40B4-BE49-F238E27FC236}">
                  <a16:creationId xmlns:a16="http://schemas.microsoft.com/office/drawing/2014/main" id="{00000000-0008-0000-0000-00003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1" name="Check Box 563" hidden="1">
              <a:extLst>
                <a:ext uri="{63B3BB69-23CF-44E3-9099-C40C66FF867C}">
                  <a14:compatExt spid="_x0000_s2611"/>
                </a:ext>
                <a:ext uri="{FF2B5EF4-FFF2-40B4-BE49-F238E27FC236}">
                  <a16:creationId xmlns:a16="http://schemas.microsoft.com/office/drawing/2014/main" id="{00000000-0008-0000-0000-00003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12" name="Check Box 564" hidden="1">
              <a:extLst>
                <a:ext uri="{63B3BB69-23CF-44E3-9099-C40C66FF867C}">
                  <a14:compatExt spid="_x0000_s2612"/>
                </a:ext>
                <a:ext uri="{FF2B5EF4-FFF2-40B4-BE49-F238E27FC236}">
                  <a16:creationId xmlns:a16="http://schemas.microsoft.com/office/drawing/2014/main" id="{00000000-0008-0000-0000-00003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3" name="Check Box 565" hidden="1">
              <a:extLst>
                <a:ext uri="{63B3BB69-23CF-44E3-9099-C40C66FF867C}">
                  <a14:compatExt spid="_x0000_s2613"/>
                </a:ext>
                <a:ext uri="{FF2B5EF4-FFF2-40B4-BE49-F238E27FC236}">
                  <a16:creationId xmlns:a16="http://schemas.microsoft.com/office/drawing/2014/main" id="{00000000-0008-0000-0000-00003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4" name="Check Box 566" hidden="1">
              <a:extLst>
                <a:ext uri="{63B3BB69-23CF-44E3-9099-C40C66FF867C}">
                  <a14:compatExt spid="_x0000_s2614"/>
                </a:ext>
                <a:ext uri="{FF2B5EF4-FFF2-40B4-BE49-F238E27FC236}">
                  <a16:creationId xmlns:a16="http://schemas.microsoft.com/office/drawing/2014/main" id="{00000000-0008-0000-0000-00003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15" name="Check Box 567" hidden="1">
              <a:extLst>
                <a:ext uri="{63B3BB69-23CF-44E3-9099-C40C66FF867C}">
                  <a14:compatExt spid="_x0000_s2615"/>
                </a:ext>
                <a:ext uri="{FF2B5EF4-FFF2-40B4-BE49-F238E27FC236}">
                  <a16:creationId xmlns:a16="http://schemas.microsoft.com/office/drawing/2014/main" id="{00000000-0008-0000-0000-00003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16" name="Check Box 568" hidden="1">
              <a:extLst>
                <a:ext uri="{63B3BB69-23CF-44E3-9099-C40C66FF867C}">
                  <a14:compatExt spid="_x0000_s2616"/>
                </a:ext>
                <a:ext uri="{FF2B5EF4-FFF2-40B4-BE49-F238E27FC236}">
                  <a16:creationId xmlns:a16="http://schemas.microsoft.com/office/drawing/2014/main" id="{00000000-0008-0000-0000-00003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7" name="Check Box 569" hidden="1">
              <a:extLst>
                <a:ext uri="{63B3BB69-23CF-44E3-9099-C40C66FF867C}">
                  <a14:compatExt spid="_x0000_s2617"/>
                </a:ext>
                <a:ext uri="{FF2B5EF4-FFF2-40B4-BE49-F238E27FC236}">
                  <a16:creationId xmlns:a16="http://schemas.microsoft.com/office/drawing/2014/main" id="{00000000-0008-0000-0000-00003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20</xdr:row>
          <xdr:rowOff>152400</xdr:rowOff>
        </xdr:from>
        <xdr:to>
          <xdr:col>10</xdr:col>
          <xdr:colOff>68580</xdr:colOff>
          <xdr:row>22</xdr:row>
          <xdr:rowOff>0</xdr:rowOff>
        </xdr:to>
        <xdr:sp macro="" textlink="">
          <xdr:nvSpPr>
            <xdr:cNvPr id="2618" name="Check Box 570" hidden="1">
              <a:extLst>
                <a:ext uri="{63B3BB69-23CF-44E3-9099-C40C66FF867C}">
                  <a14:compatExt spid="_x0000_s2618"/>
                </a:ext>
                <a:ext uri="{FF2B5EF4-FFF2-40B4-BE49-F238E27FC236}">
                  <a16:creationId xmlns:a16="http://schemas.microsoft.com/office/drawing/2014/main" id="{00000000-0008-0000-0000-00003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19" name="Check Box 571" hidden="1">
              <a:extLst>
                <a:ext uri="{63B3BB69-23CF-44E3-9099-C40C66FF867C}">
                  <a14:compatExt spid="_x0000_s2619"/>
                </a:ext>
                <a:ext uri="{FF2B5EF4-FFF2-40B4-BE49-F238E27FC236}">
                  <a16:creationId xmlns:a16="http://schemas.microsoft.com/office/drawing/2014/main" id="{00000000-0008-0000-0000-00003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0" name="Check Box 572" hidden="1">
              <a:extLst>
                <a:ext uri="{63B3BB69-23CF-44E3-9099-C40C66FF867C}">
                  <a14:compatExt spid="_x0000_s2620"/>
                </a:ext>
                <a:ext uri="{FF2B5EF4-FFF2-40B4-BE49-F238E27FC236}">
                  <a16:creationId xmlns:a16="http://schemas.microsoft.com/office/drawing/2014/main" id="{00000000-0008-0000-0000-00003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1" name="Check Box 573" hidden="1">
              <a:extLst>
                <a:ext uri="{63B3BB69-23CF-44E3-9099-C40C66FF867C}">
                  <a14:compatExt spid="_x0000_s2621"/>
                </a:ext>
                <a:ext uri="{FF2B5EF4-FFF2-40B4-BE49-F238E27FC236}">
                  <a16:creationId xmlns:a16="http://schemas.microsoft.com/office/drawing/2014/main" id="{00000000-0008-0000-0000-00003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2" name="Check Box 574" hidden="1">
              <a:extLst>
                <a:ext uri="{63B3BB69-23CF-44E3-9099-C40C66FF867C}">
                  <a14:compatExt spid="_x0000_s2622"/>
                </a:ext>
                <a:ext uri="{FF2B5EF4-FFF2-40B4-BE49-F238E27FC236}">
                  <a16:creationId xmlns:a16="http://schemas.microsoft.com/office/drawing/2014/main" id="{00000000-0008-0000-0000-00003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3" name="Check Box 575" hidden="1">
              <a:extLst>
                <a:ext uri="{63B3BB69-23CF-44E3-9099-C40C66FF867C}">
                  <a14:compatExt spid="_x0000_s2623"/>
                </a:ext>
                <a:ext uri="{FF2B5EF4-FFF2-40B4-BE49-F238E27FC236}">
                  <a16:creationId xmlns:a16="http://schemas.microsoft.com/office/drawing/2014/main" id="{00000000-0008-0000-0000-00003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4" name="Check Box 576" hidden="1">
              <a:extLst>
                <a:ext uri="{63B3BB69-23CF-44E3-9099-C40C66FF867C}">
                  <a14:compatExt spid="_x0000_s2624"/>
                </a:ext>
                <a:ext uri="{FF2B5EF4-FFF2-40B4-BE49-F238E27FC236}">
                  <a16:creationId xmlns:a16="http://schemas.microsoft.com/office/drawing/2014/main" id="{00000000-0008-0000-0000-00004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5" name="Check Box 577" hidden="1">
              <a:extLst>
                <a:ext uri="{63B3BB69-23CF-44E3-9099-C40C66FF867C}">
                  <a14:compatExt spid="_x0000_s2625"/>
                </a:ext>
                <a:ext uri="{FF2B5EF4-FFF2-40B4-BE49-F238E27FC236}">
                  <a16:creationId xmlns:a16="http://schemas.microsoft.com/office/drawing/2014/main" id="{00000000-0008-0000-0000-00004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6" name="Check Box 578" hidden="1">
              <a:extLst>
                <a:ext uri="{63B3BB69-23CF-44E3-9099-C40C66FF867C}">
                  <a14:compatExt spid="_x0000_s2626"/>
                </a:ext>
                <a:ext uri="{FF2B5EF4-FFF2-40B4-BE49-F238E27FC236}">
                  <a16:creationId xmlns:a16="http://schemas.microsoft.com/office/drawing/2014/main" id="{00000000-0008-0000-0000-00004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7" name="Check Box 579" hidden="1">
              <a:extLst>
                <a:ext uri="{63B3BB69-23CF-44E3-9099-C40C66FF867C}">
                  <a14:compatExt spid="_x0000_s2627"/>
                </a:ext>
                <a:ext uri="{FF2B5EF4-FFF2-40B4-BE49-F238E27FC236}">
                  <a16:creationId xmlns:a16="http://schemas.microsoft.com/office/drawing/2014/main" id="{00000000-0008-0000-0000-00004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8" name="Check Box 580" hidden="1">
              <a:extLst>
                <a:ext uri="{63B3BB69-23CF-44E3-9099-C40C66FF867C}">
                  <a14:compatExt spid="_x0000_s2628"/>
                </a:ext>
                <a:ext uri="{FF2B5EF4-FFF2-40B4-BE49-F238E27FC236}">
                  <a16:creationId xmlns:a16="http://schemas.microsoft.com/office/drawing/2014/main" id="{00000000-0008-0000-0000-00004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29" name="Check Box 581" hidden="1">
              <a:extLst>
                <a:ext uri="{63B3BB69-23CF-44E3-9099-C40C66FF867C}">
                  <a14:compatExt spid="_x0000_s2629"/>
                </a:ext>
                <a:ext uri="{FF2B5EF4-FFF2-40B4-BE49-F238E27FC236}">
                  <a16:creationId xmlns:a16="http://schemas.microsoft.com/office/drawing/2014/main" id="{00000000-0008-0000-0000-00004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0" name="Check Box 582" hidden="1">
              <a:extLst>
                <a:ext uri="{63B3BB69-23CF-44E3-9099-C40C66FF867C}">
                  <a14:compatExt spid="_x0000_s2630"/>
                </a:ext>
                <a:ext uri="{FF2B5EF4-FFF2-40B4-BE49-F238E27FC236}">
                  <a16:creationId xmlns:a16="http://schemas.microsoft.com/office/drawing/2014/main" id="{00000000-0008-0000-0000-00004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1" name="Check Box 583" hidden="1">
              <a:extLst>
                <a:ext uri="{63B3BB69-23CF-44E3-9099-C40C66FF867C}">
                  <a14:compatExt spid="_x0000_s2631"/>
                </a:ext>
                <a:ext uri="{FF2B5EF4-FFF2-40B4-BE49-F238E27FC236}">
                  <a16:creationId xmlns:a16="http://schemas.microsoft.com/office/drawing/2014/main" id="{00000000-0008-0000-0000-00004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2" name="Check Box 584" hidden="1">
              <a:extLst>
                <a:ext uri="{63B3BB69-23CF-44E3-9099-C40C66FF867C}">
                  <a14:compatExt spid="_x0000_s2632"/>
                </a:ext>
                <a:ext uri="{FF2B5EF4-FFF2-40B4-BE49-F238E27FC236}">
                  <a16:creationId xmlns:a16="http://schemas.microsoft.com/office/drawing/2014/main" id="{00000000-0008-0000-0000-00004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3" name="Check Box 585" hidden="1">
              <a:extLst>
                <a:ext uri="{63B3BB69-23CF-44E3-9099-C40C66FF867C}">
                  <a14:compatExt spid="_x0000_s2633"/>
                </a:ext>
                <a:ext uri="{FF2B5EF4-FFF2-40B4-BE49-F238E27FC236}">
                  <a16:creationId xmlns:a16="http://schemas.microsoft.com/office/drawing/2014/main" id="{00000000-0008-0000-0000-00004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4" name="Check Box 586" hidden="1">
              <a:extLst>
                <a:ext uri="{63B3BB69-23CF-44E3-9099-C40C66FF867C}">
                  <a14:compatExt spid="_x0000_s2634"/>
                </a:ext>
                <a:ext uri="{FF2B5EF4-FFF2-40B4-BE49-F238E27FC236}">
                  <a16:creationId xmlns:a16="http://schemas.microsoft.com/office/drawing/2014/main" id="{00000000-0008-0000-0000-00004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5" name="Check Box 587" hidden="1">
              <a:extLst>
                <a:ext uri="{63B3BB69-23CF-44E3-9099-C40C66FF867C}">
                  <a14:compatExt spid="_x0000_s2635"/>
                </a:ext>
                <a:ext uri="{FF2B5EF4-FFF2-40B4-BE49-F238E27FC236}">
                  <a16:creationId xmlns:a16="http://schemas.microsoft.com/office/drawing/2014/main" id="{00000000-0008-0000-0000-00004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36" name="Check Box 588" hidden="1">
              <a:extLst>
                <a:ext uri="{63B3BB69-23CF-44E3-9099-C40C66FF867C}">
                  <a14:compatExt spid="_x0000_s2636"/>
                </a:ext>
                <a:ext uri="{FF2B5EF4-FFF2-40B4-BE49-F238E27FC236}">
                  <a16:creationId xmlns:a16="http://schemas.microsoft.com/office/drawing/2014/main" id="{00000000-0008-0000-0000-00004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37" name="Check Box 589" hidden="1">
              <a:extLst>
                <a:ext uri="{63B3BB69-23CF-44E3-9099-C40C66FF867C}">
                  <a14:compatExt spid="_x0000_s2637"/>
                </a:ext>
                <a:ext uri="{FF2B5EF4-FFF2-40B4-BE49-F238E27FC236}">
                  <a16:creationId xmlns:a16="http://schemas.microsoft.com/office/drawing/2014/main" id="{00000000-0008-0000-0000-00004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38" name="Check Box 590" hidden="1">
              <a:extLst>
                <a:ext uri="{63B3BB69-23CF-44E3-9099-C40C66FF867C}">
                  <a14:compatExt spid="_x0000_s2638"/>
                </a:ext>
                <a:ext uri="{FF2B5EF4-FFF2-40B4-BE49-F238E27FC236}">
                  <a16:creationId xmlns:a16="http://schemas.microsoft.com/office/drawing/2014/main" id="{00000000-0008-0000-0000-00004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39" name="Check Box 591" hidden="1">
              <a:extLst>
                <a:ext uri="{63B3BB69-23CF-44E3-9099-C40C66FF867C}">
                  <a14:compatExt spid="_x0000_s2639"/>
                </a:ext>
                <a:ext uri="{FF2B5EF4-FFF2-40B4-BE49-F238E27FC236}">
                  <a16:creationId xmlns:a16="http://schemas.microsoft.com/office/drawing/2014/main" id="{00000000-0008-0000-0000-00004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0" name="Check Box 592" hidden="1">
              <a:extLst>
                <a:ext uri="{63B3BB69-23CF-44E3-9099-C40C66FF867C}">
                  <a14:compatExt spid="_x0000_s2640"/>
                </a:ext>
                <a:ext uri="{FF2B5EF4-FFF2-40B4-BE49-F238E27FC236}">
                  <a16:creationId xmlns:a16="http://schemas.microsoft.com/office/drawing/2014/main" id="{00000000-0008-0000-0000-00005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1" name="Check Box 593" hidden="1">
              <a:extLst>
                <a:ext uri="{63B3BB69-23CF-44E3-9099-C40C66FF867C}">
                  <a14:compatExt spid="_x0000_s2641"/>
                </a:ext>
                <a:ext uri="{FF2B5EF4-FFF2-40B4-BE49-F238E27FC236}">
                  <a16:creationId xmlns:a16="http://schemas.microsoft.com/office/drawing/2014/main" id="{00000000-0008-0000-0000-00005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42" name="Check Box 594" hidden="1">
              <a:extLst>
                <a:ext uri="{63B3BB69-23CF-44E3-9099-C40C66FF867C}">
                  <a14:compatExt spid="_x0000_s2642"/>
                </a:ext>
                <a:ext uri="{FF2B5EF4-FFF2-40B4-BE49-F238E27FC236}">
                  <a16:creationId xmlns:a16="http://schemas.microsoft.com/office/drawing/2014/main" id="{00000000-0008-0000-0000-00005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43" name="Check Box 595" hidden="1">
              <a:extLst>
                <a:ext uri="{63B3BB69-23CF-44E3-9099-C40C66FF867C}">
                  <a14:compatExt spid="_x0000_s2643"/>
                </a:ext>
                <a:ext uri="{FF2B5EF4-FFF2-40B4-BE49-F238E27FC236}">
                  <a16:creationId xmlns:a16="http://schemas.microsoft.com/office/drawing/2014/main" id="{00000000-0008-0000-0000-00005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4" name="Check Box 596" hidden="1">
              <a:extLst>
                <a:ext uri="{63B3BB69-23CF-44E3-9099-C40C66FF867C}">
                  <a14:compatExt spid="_x0000_s2644"/>
                </a:ext>
                <a:ext uri="{FF2B5EF4-FFF2-40B4-BE49-F238E27FC236}">
                  <a16:creationId xmlns:a16="http://schemas.microsoft.com/office/drawing/2014/main" id="{00000000-0008-0000-0000-00005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5" name="Check Box 597" hidden="1">
              <a:extLst>
                <a:ext uri="{63B3BB69-23CF-44E3-9099-C40C66FF867C}">
                  <a14:compatExt spid="_x0000_s2645"/>
                </a:ext>
                <a:ext uri="{FF2B5EF4-FFF2-40B4-BE49-F238E27FC236}">
                  <a16:creationId xmlns:a16="http://schemas.microsoft.com/office/drawing/2014/main" id="{00000000-0008-0000-0000-00005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6" name="Check Box 598" hidden="1">
              <a:extLst>
                <a:ext uri="{63B3BB69-23CF-44E3-9099-C40C66FF867C}">
                  <a14:compatExt spid="_x0000_s2646"/>
                </a:ext>
                <a:ext uri="{FF2B5EF4-FFF2-40B4-BE49-F238E27FC236}">
                  <a16:creationId xmlns:a16="http://schemas.microsoft.com/office/drawing/2014/main" id="{00000000-0008-0000-0000-00005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47" name="Check Box 599" hidden="1">
              <a:extLst>
                <a:ext uri="{63B3BB69-23CF-44E3-9099-C40C66FF867C}">
                  <a14:compatExt spid="_x0000_s2647"/>
                </a:ext>
                <a:ext uri="{FF2B5EF4-FFF2-40B4-BE49-F238E27FC236}">
                  <a16:creationId xmlns:a16="http://schemas.microsoft.com/office/drawing/2014/main" id="{00000000-0008-0000-0000-00005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8" name="Check Box 600" hidden="1">
              <a:extLst>
                <a:ext uri="{63B3BB69-23CF-44E3-9099-C40C66FF867C}">
                  <a14:compatExt spid="_x0000_s2648"/>
                </a:ext>
                <a:ext uri="{FF2B5EF4-FFF2-40B4-BE49-F238E27FC236}">
                  <a16:creationId xmlns:a16="http://schemas.microsoft.com/office/drawing/2014/main" id="{00000000-0008-0000-0000-00005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49" name="Check Box 601" hidden="1">
              <a:extLst>
                <a:ext uri="{63B3BB69-23CF-44E3-9099-C40C66FF867C}">
                  <a14:compatExt spid="_x0000_s2649"/>
                </a:ext>
                <a:ext uri="{FF2B5EF4-FFF2-40B4-BE49-F238E27FC236}">
                  <a16:creationId xmlns:a16="http://schemas.microsoft.com/office/drawing/2014/main" id="{00000000-0008-0000-0000-00005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0" name="Check Box 602" hidden="1">
              <a:extLst>
                <a:ext uri="{63B3BB69-23CF-44E3-9099-C40C66FF867C}">
                  <a14:compatExt spid="_x0000_s2650"/>
                </a:ext>
                <a:ext uri="{FF2B5EF4-FFF2-40B4-BE49-F238E27FC236}">
                  <a16:creationId xmlns:a16="http://schemas.microsoft.com/office/drawing/2014/main" id="{00000000-0008-0000-0000-00005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1" name="Check Box 603" hidden="1">
              <a:extLst>
                <a:ext uri="{63B3BB69-23CF-44E3-9099-C40C66FF867C}">
                  <a14:compatExt spid="_x0000_s2651"/>
                </a:ext>
                <a:ext uri="{FF2B5EF4-FFF2-40B4-BE49-F238E27FC236}">
                  <a16:creationId xmlns:a16="http://schemas.microsoft.com/office/drawing/2014/main" id="{00000000-0008-0000-0000-00005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52" name="Check Box 604" hidden="1">
              <a:extLst>
                <a:ext uri="{63B3BB69-23CF-44E3-9099-C40C66FF867C}">
                  <a14:compatExt spid="_x0000_s2652"/>
                </a:ext>
                <a:ext uri="{FF2B5EF4-FFF2-40B4-BE49-F238E27FC236}">
                  <a16:creationId xmlns:a16="http://schemas.microsoft.com/office/drawing/2014/main" id="{00000000-0008-0000-0000-00005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53" name="Check Box 605" hidden="1">
              <a:extLst>
                <a:ext uri="{63B3BB69-23CF-44E3-9099-C40C66FF867C}">
                  <a14:compatExt spid="_x0000_s2653"/>
                </a:ext>
                <a:ext uri="{FF2B5EF4-FFF2-40B4-BE49-F238E27FC236}">
                  <a16:creationId xmlns:a16="http://schemas.microsoft.com/office/drawing/2014/main" id="{00000000-0008-0000-0000-00005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4" name="Check Box 606" hidden="1">
              <a:extLst>
                <a:ext uri="{63B3BB69-23CF-44E3-9099-C40C66FF867C}">
                  <a14:compatExt spid="_x0000_s2654"/>
                </a:ext>
                <a:ext uri="{FF2B5EF4-FFF2-40B4-BE49-F238E27FC236}">
                  <a16:creationId xmlns:a16="http://schemas.microsoft.com/office/drawing/2014/main" id="{00000000-0008-0000-0000-00005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5" name="Check Box 607" hidden="1">
              <a:extLst>
                <a:ext uri="{63B3BB69-23CF-44E3-9099-C40C66FF867C}">
                  <a14:compatExt spid="_x0000_s2655"/>
                </a:ext>
                <a:ext uri="{FF2B5EF4-FFF2-40B4-BE49-F238E27FC236}">
                  <a16:creationId xmlns:a16="http://schemas.microsoft.com/office/drawing/2014/main" id="{00000000-0008-0000-0000-00005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56" name="Check Box 608" hidden="1">
              <a:extLst>
                <a:ext uri="{63B3BB69-23CF-44E3-9099-C40C66FF867C}">
                  <a14:compatExt spid="_x0000_s2656"/>
                </a:ext>
                <a:ext uri="{FF2B5EF4-FFF2-40B4-BE49-F238E27FC236}">
                  <a16:creationId xmlns:a16="http://schemas.microsoft.com/office/drawing/2014/main" id="{00000000-0008-0000-0000-00006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7" name="Check Box 609" hidden="1">
              <a:extLst>
                <a:ext uri="{63B3BB69-23CF-44E3-9099-C40C66FF867C}">
                  <a14:compatExt spid="_x0000_s2657"/>
                </a:ext>
                <a:ext uri="{FF2B5EF4-FFF2-40B4-BE49-F238E27FC236}">
                  <a16:creationId xmlns:a16="http://schemas.microsoft.com/office/drawing/2014/main" id="{00000000-0008-0000-0000-00006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58" name="Check Box 610" hidden="1">
              <a:extLst>
                <a:ext uri="{63B3BB69-23CF-44E3-9099-C40C66FF867C}">
                  <a14:compatExt spid="_x0000_s2658"/>
                </a:ext>
                <a:ext uri="{FF2B5EF4-FFF2-40B4-BE49-F238E27FC236}">
                  <a16:creationId xmlns:a16="http://schemas.microsoft.com/office/drawing/2014/main" id="{00000000-0008-0000-0000-00006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59" name="Check Box 611" hidden="1">
              <a:extLst>
                <a:ext uri="{63B3BB69-23CF-44E3-9099-C40C66FF867C}">
                  <a14:compatExt spid="_x0000_s2659"/>
                </a:ext>
                <a:ext uri="{FF2B5EF4-FFF2-40B4-BE49-F238E27FC236}">
                  <a16:creationId xmlns:a16="http://schemas.microsoft.com/office/drawing/2014/main" id="{00000000-0008-0000-0000-00006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0" name="Check Box 612" hidden="1">
              <a:extLst>
                <a:ext uri="{63B3BB69-23CF-44E3-9099-C40C66FF867C}">
                  <a14:compatExt spid="_x0000_s2660"/>
                </a:ext>
                <a:ext uri="{FF2B5EF4-FFF2-40B4-BE49-F238E27FC236}">
                  <a16:creationId xmlns:a16="http://schemas.microsoft.com/office/drawing/2014/main" id="{00000000-0008-0000-0000-00006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61" name="Check Box 613" hidden="1">
              <a:extLst>
                <a:ext uri="{63B3BB69-23CF-44E3-9099-C40C66FF867C}">
                  <a14:compatExt spid="_x0000_s2661"/>
                </a:ext>
                <a:ext uri="{FF2B5EF4-FFF2-40B4-BE49-F238E27FC236}">
                  <a16:creationId xmlns:a16="http://schemas.microsoft.com/office/drawing/2014/main" id="{00000000-0008-0000-0000-00006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21</xdr:row>
          <xdr:rowOff>152400</xdr:rowOff>
        </xdr:from>
        <xdr:to>
          <xdr:col>10</xdr:col>
          <xdr:colOff>68580</xdr:colOff>
          <xdr:row>23</xdr:row>
          <xdr:rowOff>0</xdr:rowOff>
        </xdr:to>
        <xdr:sp macro="" textlink="">
          <xdr:nvSpPr>
            <xdr:cNvPr id="2662" name="Check Box 614" hidden="1">
              <a:extLst>
                <a:ext uri="{63B3BB69-23CF-44E3-9099-C40C66FF867C}">
                  <a14:compatExt spid="_x0000_s2662"/>
                </a:ext>
                <a:ext uri="{FF2B5EF4-FFF2-40B4-BE49-F238E27FC236}">
                  <a16:creationId xmlns:a16="http://schemas.microsoft.com/office/drawing/2014/main" id="{00000000-0008-0000-0000-00006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3" name="Check Box 615" hidden="1">
              <a:extLst>
                <a:ext uri="{63B3BB69-23CF-44E3-9099-C40C66FF867C}">
                  <a14:compatExt spid="_x0000_s2663"/>
                </a:ext>
                <a:ext uri="{FF2B5EF4-FFF2-40B4-BE49-F238E27FC236}">
                  <a16:creationId xmlns:a16="http://schemas.microsoft.com/office/drawing/2014/main" id="{00000000-0008-0000-0000-00006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4" name="Check Box 616" hidden="1">
              <a:extLst>
                <a:ext uri="{63B3BB69-23CF-44E3-9099-C40C66FF867C}">
                  <a14:compatExt spid="_x0000_s2664"/>
                </a:ext>
                <a:ext uri="{FF2B5EF4-FFF2-40B4-BE49-F238E27FC236}">
                  <a16:creationId xmlns:a16="http://schemas.microsoft.com/office/drawing/2014/main" id="{00000000-0008-0000-0000-00006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5" name="Check Box 617" hidden="1">
              <a:extLst>
                <a:ext uri="{63B3BB69-23CF-44E3-9099-C40C66FF867C}">
                  <a14:compatExt spid="_x0000_s2665"/>
                </a:ext>
                <a:ext uri="{FF2B5EF4-FFF2-40B4-BE49-F238E27FC236}">
                  <a16:creationId xmlns:a16="http://schemas.microsoft.com/office/drawing/2014/main" id="{00000000-0008-0000-0000-00006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6" name="Check Box 618" hidden="1">
              <a:extLst>
                <a:ext uri="{63B3BB69-23CF-44E3-9099-C40C66FF867C}">
                  <a14:compatExt spid="_x0000_s2666"/>
                </a:ext>
                <a:ext uri="{FF2B5EF4-FFF2-40B4-BE49-F238E27FC236}">
                  <a16:creationId xmlns:a16="http://schemas.microsoft.com/office/drawing/2014/main" id="{00000000-0008-0000-0000-00006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7" name="Check Box 619" hidden="1">
              <a:extLst>
                <a:ext uri="{63B3BB69-23CF-44E3-9099-C40C66FF867C}">
                  <a14:compatExt spid="_x0000_s2667"/>
                </a:ext>
                <a:ext uri="{FF2B5EF4-FFF2-40B4-BE49-F238E27FC236}">
                  <a16:creationId xmlns:a16="http://schemas.microsoft.com/office/drawing/2014/main" id="{00000000-0008-0000-0000-00006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8" name="Check Box 620" hidden="1">
              <a:extLst>
                <a:ext uri="{63B3BB69-23CF-44E3-9099-C40C66FF867C}">
                  <a14:compatExt spid="_x0000_s2668"/>
                </a:ext>
                <a:ext uri="{FF2B5EF4-FFF2-40B4-BE49-F238E27FC236}">
                  <a16:creationId xmlns:a16="http://schemas.microsoft.com/office/drawing/2014/main" id="{00000000-0008-0000-0000-00006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69" name="Check Box 621" hidden="1">
              <a:extLst>
                <a:ext uri="{63B3BB69-23CF-44E3-9099-C40C66FF867C}">
                  <a14:compatExt spid="_x0000_s2669"/>
                </a:ext>
                <a:ext uri="{FF2B5EF4-FFF2-40B4-BE49-F238E27FC236}">
                  <a16:creationId xmlns:a16="http://schemas.microsoft.com/office/drawing/2014/main" id="{00000000-0008-0000-0000-00006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0" name="Check Box 622" hidden="1">
              <a:extLst>
                <a:ext uri="{63B3BB69-23CF-44E3-9099-C40C66FF867C}">
                  <a14:compatExt spid="_x0000_s2670"/>
                </a:ext>
                <a:ext uri="{FF2B5EF4-FFF2-40B4-BE49-F238E27FC236}">
                  <a16:creationId xmlns:a16="http://schemas.microsoft.com/office/drawing/2014/main" id="{00000000-0008-0000-0000-00006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1" name="Check Box 623" hidden="1">
              <a:extLst>
                <a:ext uri="{63B3BB69-23CF-44E3-9099-C40C66FF867C}">
                  <a14:compatExt spid="_x0000_s2671"/>
                </a:ext>
                <a:ext uri="{FF2B5EF4-FFF2-40B4-BE49-F238E27FC236}">
                  <a16:creationId xmlns:a16="http://schemas.microsoft.com/office/drawing/2014/main" id="{00000000-0008-0000-0000-00006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2" name="Check Box 624" hidden="1">
              <a:extLst>
                <a:ext uri="{63B3BB69-23CF-44E3-9099-C40C66FF867C}">
                  <a14:compatExt spid="_x0000_s2672"/>
                </a:ext>
                <a:ext uri="{FF2B5EF4-FFF2-40B4-BE49-F238E27FC236}">
                  <a16:creationId xmlns:a16="http://schemas.microsoft.com/office/drawing/2014/main" id="{00000000-0008-0000-0000-00007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3" name="Check Box 625" hidden="1">
              <a:extLst>
                <a:ext uri="{63B3BB69-23CF-44E3-9099-C40C66FF867C}">
                  <a14:compatExt spid="_x0000_s2673"/>
                </a:ext>
                <a:ext uri="{FF2B5EF4-FFF2-40B4-BE49-F238E27FC236}">
                  <a16:creationId xmlns:a16="http://schemas.microsoft.com/office/drawing/2014/main" id="{00000000-0008-0000-0000-00007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4" name="Check Box 626" hidden="1">
              <a:extLst>
                <a:ext uri="{63B3BB69-23CF-44E3-9099-C40C66FF867C}">
                  <a14:compatExt spid="_x0000_s2674"/>
                </a:ext>
                <a:ext uri="{FF2B5EF4-FFF2-40B4-BE49-F238E27FC236}">
                  <a16:creationId xmlns:a16="http://schemas.microsoft.com/office/drawing/2014/main" id="{00000000-0008-0000-0000-00007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5" name="Check Box 627" hidden="1">
              <a:extLst>
                <a:ext uri="{63B3BB69-23CF-44E3-9099-C40C66FF867C}">
                  <a14:compatExt spid="_x0000_s2675"/>
                </a:ext>
                <a:ext uri="{FF2B5EF4-FFF2-40B4-BE49-F238E27FC236}">
                  <a16:creationId xmlns:a16="http://schemas.microsoft.com/office/drawing/2014/main" id="{00000000-0008-0000-0000-00007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6" name="Check Box 628" hidden="1">
              <a:extLst>
                <a:ext uri="{63B3BB69-23CF-44E3-9099-C40C66FF867C}">
                  <a14:compatExt spid="_x0000_s2676"/>
                </a:ext>
                <a:ext uri="{FF2B5EF4-FFF2-40B4-BE49-F238E27FC236}">
                  <a16:creationId xmlns:a16="http://schemas.microsoft.com/office/drawing/2014/main" id="{00000000-0008-0000-0000-00007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7" name="Check Box 629" hidden="1">
              <a:extLst>
                <a:ext uri="{63B3BB69-23CF-44E3-9099-C40C66FF867C}">
                  <a14:compatExt spid="_x0000_s2677"/>
                </a:ext>
                <a:ext uri="{FF2B5EF4-FFF2-40B4-BE49-F238E27FC236}">
                  <a16:creationId xmlns:a16="http://schemas.microsoft.com/office/drawing/2014/main" id="{00000000-0008-0000-0000-00007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8" name="Check Box 630" hidden="1">
              <a:extLst>
                <a:ext uri="{63B3BB69-23CF-44E3-9099-C40C66FF867C}">
                  <a14:compatExt spid="_x0000_s2678"/>
                </a:ext>
                <a:ext uri="{FF2B5EF4-FFF2-40B4-BE49-F238E27FC236}">
                  <a16:creationId xmlns:a16="http://schemas.microsoft.com/office/drawing/2014/main" id="{00000000-0008-0000-0000-00007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79" name="Check Box 631" hidden="1">
              <a:extLst>
                <a:ext uri="{63B3BB69-23CF-44E3-9099-C40C66FF867C}">
                  <a14:compatExt spid="_x0000_s2679"/>
                </a:ext>
                <a:ext uri="{FF2B5EF4-FFF2-40B4-BE49-F238E27FC236}">
                  <a16:creationId xmlns:a16="http://schemas.microsoft.com/office/drawing/2014/main" id="{00000000-0008-0000-0000-00007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0" name="Check Box 632" hidden="1">
              <a:extLst>
                <a:ext uri="{63B3BB69-23CF-44E3-9099-C40C66FF867C}">
                  <a14:compatExt spid="_x0000_s2680"/>
                </a:ext>
                <a:ext uri="{FF2B5EF4-FFF2-40B4-BE49-F238E27FC236}">
                  <a16:creationId xmlns:a16="http://schemas.microsoft.com/office/drawing/2014/main" id="{00000000-0008-0000-0000-00007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1" name="Check Box 633" hidden="1">
              <a:extLst>
                <a:ext uri="{63B3BB69-23CF-44E3-9099-C40C66FF867C}">
                  <a14:compatExt spid="_x0000_s2681"/>
                </a:ext>
                <a:ext uri="{FF2B5EF4-FFF2-40B4-BE49-F238E27FC236}">
                  <a16:creationId xmlns:a16="http://schemas.microsoft.com/office/drawing/2014/main" id="{00000000-0008-0000-0000-00007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2" name="Check Box 634" hidden="1">
              <a:extLst>
                <a:ext uri="{63B3BB69-23CF-44E3-9099-C40C66FF867C}">
                  <a14:compatExt spid="_x0000_s2682"/>
                </a:ext>
                <a:ext uri="{FF2B5EF4-FFF2-40B4-BE49-F238E27FC236}">
                  <a16:creationId xmlns:a16="http://schemas.microsoft.com/office/drawing/2014/main" id="{00000000-0008-0000-0000-00007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83" name="Check Box 635" hidden="1">
              <a:extLst>
                <a:ext uri="{63B3BB69-23CF-44E3-9099-C40C66FF867C}">
                  <a14:compatExt spid="_x0000_s2683"/>
                </a:ext>
                <a:ext uri="{FF2B5EF4-FFF2-40B4-BE49-F238E27FC236}">
                  <a16:creationId xmlns:a16="http://schemas.microsoft.com/office/drawing/2014/main" id="{00000000-0008-0000-0000-00007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4" name="Check Box 636" hidden="1">
              <a:extLst>
                <a:ext uri="{63B3BB69-23CF-44E3-9099-C40C66FF867C}">
                  <a14:compatExt spid="_x0000_s2684"/>
                </a:ext>
                <a:ext uri="{FF2B5EF4-FFF2-40B4-BE49-F238E27FC236}">
                  <a16:creationId xmlns:a16="http://schemas.microsoft.com/office/drawing/2014/main" id="{00000000-0008-0000-0000-00007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5" name="Check Box 637" hidden="1">
              <a:extLst>
                <a:ext uri="{63B3BB69-23CF-44E3-9099-C40C66FF867C}">
                  <a14:compatExt spid="_x0000_s2685"/>
                </a:ext>
                <a:ext uri="{FF2B5EF4-FFF2-40B4-BE49-F238E27FC236}">
                  <a16:creationId xmlns:a16="http://schemas.microsoft.com/office/drawing/2014/main" id="{00000000-0008-0000-0000-00007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86" name="Check Box 638" hidden="1">
              <a:extLst>
                <a:ext uri="{63B3BB69-23CF-44E3-9099-C40C66FF867C}">
                  <a14:compatExt spid="_x0000_s2686"/>
                </a:ext>
                <a:ext uri="{FF2B5EF4-FFF2-40B4-BE49-F238E27FC236}">
                  <a16:creationId xmlns:a16="http://schemas.microsoft.com/office/drawing/2014/main" id="{00000000-0008-0000-0000-00007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87" name="Check Box 639" hidden="1">
              <a:extLst>
                <a:ext uri="{63B3BB69-23CF-44E3-9099-C40C66FF867C}">
                  <a14:compatExt spid="_x0000_s2687"/>
                </a:ext>
                <a:ext uri="{FF2B5EF4-FFF2-40B4-BE49-F238E27FC236}">
                  <a16:creationId xmlns:a16="http://schemas.microsoft.com/office/drawing/2014/main" id="{00000000-0008-0000-0000-00007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8" name="Check Box 640" hidden="1">
              <a:extLst>
                <a:ext uri="{63B3BB69-23CF-44E3-9099-C40C66FF867C}">
                  <a14:compatExt spid="_x0000_s2688"/>
                </a:ext>
                <a:ext uri="{FF2B5EF4-FFF2-40B4-BE49-F238E27FC236}">
                  <a16:creationId xmlns:a16="http://schemas.microsoft.com/office/drawing/2014/main" id="{00000000-0008-0000-0000-00008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89" name="Check Box 641" hidden="1">
              <a:extLst>
                <a:ext uri="{63B3BB69-23CF-44E3-9099-C40C66FF867C}">
                  <a14:compatExt spid="_x0000_s2689"/>
                </a:ext>
                <a:ext uri="{FF2B5EF4-FFF2-40B4-BE49-F238E27FC236}">
                  <a16:creationId xmlns:a16="http://schemas.microsoft.com/office/drawing/2014/main" id="{00000000-0008-0000-0000-00008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90" name="Check Box 642" hidden="1">
              <a:extLst>
                <a:ext uri="{63B3BB69-23CF-44E3-9099-C40C66FF867C}">
                  <a14:compatExt spid="_x0000_s2690"/>
                </a:ext>
                <a:ext uri="{FF2B5EF4-FFF2-40B4-BE49-F238E27FC236}">
                  <a16:creationId xmlns:a16="http://schemas.microsoft.com/office/drawing/2014/main" id="{00000000-0008-0000-0000-00008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91" name="Check Box 643" hidden="1">
              <a:extLst>
                <a:ext uri="{63B3BB69-23CF-44E3-9099-C40C66FF867C}">
                  <a14:compatExt spid="_x0000_s2691"/>
                </a:ext>
                <a:ext uri="{FF2B5EF4-FFF2-40B4-BE49-F238E27FC236}">
                  <a16:creationId xmlns:a16="http://schemas.microsoft.com/office/drawing/2014/main" id="{00000000-0008-0000-0000-00008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92" name="Check Box 644" hidden="1">
              <a:extLst>
                <a:ext uri="{63B3BB69-23CF-44E3-9099-C40C66FF867C}">
                  <a14:compatExt spid="_x0000_s2692"/>
                </a:ext>
                <a:ext uri="{FF2B5EF4-FFF2-40B4-BE49-F238E27FC236}">
                  <a16:creationId xmlns:a16="http://schemas.microsoft.com/office/drawing/2014/main" id="{00000000-0008-0000-0000-00008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93" name="Check Box 645" hidden="1">
              <a:extLst>
                <a:ext uri="{63B3BB69-23CF-44E3-9099-C40C66FF867C}">
                  <a14:compatExt spid="_x0000_s2693"/>
                </a:ext>
                <a:ext uri="{FF2B5EF4-FFF2-40B4-BE49-F238E27FC236}">
                  <a16:creationId xmlns:a16="http://schemas.microsoft.com/office/drawing/2014/main" id="{00000000-0008-0000-0000-00008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94" name="Check Box 646" hidden="1">
              <a:extLst>
                <a:ext uri="{63B3BB69-23CF-44E3-9099-C40C66FF867C}">
                  <a14:compatExt spid="_x0000_s2694"/>
                </a:ext>
                <a:ext uri="{FF2B5EF4-FFF2-40B4-BE49-F238E27FC236}">
                  <a16:creationId xmlns:a16="http://schemas.microsoft.com/office/drawing/2014/main" id="{00000000-0008-0000-0000-00008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95" name="Check Box 647" hidden="1">
              <a:extLst>
                <a:ext uri="{63B3BB69-23CF-44E3-9099-C40C66FF867C}">
                  <a14:compatExt spid="_x0000_s2695"/>
                </a:ext>
                <a:ext uri="{FF2B5EF4-FFF2-40B4-BE49-F238E27FC236}">
                  <a16:creationId xmlns:a16="http://schemas.microsoft.com/office/drawing/2014/main" id="{00000000-0008-0000-0000-00008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96" name="Check Box 648" hidden="1">
              <a:extLst>
                <a:ext uri="{63B3BB69-23CF-44E3-9099-C40C66FF867C}">
                  <a14:compatExt spid="_x0000_s2696"/>
                </a:ext>
                <a:ext uri="{FF2B5EF4-FFF2-40B4-BE49-F238E27FC236}">
                  <a16:creationId xmlns:a16="http://schemas.microsoft.com/office/drawing/2014/main" id="{00000000-0008-0000-0000-00008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697" name="Check Box 649" hidden="1">
              <a:extLst>
                <a:ext uri="{63B3BB69-23CF-44E3-9099-C40C66FF867C}">
                  <a14:compatExt spid="_x0000_s2697"/>
                </a:ext>
                <a:ext uri="{FF2B5EF4-FFF2-40B4-BE49-F238E27FC236}">
                  <a16:creationId xmlns:a16="http://schemas.microsoft.com/office/drawing/2014/main" id="{00000000-0008-0000-0000-00008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98" name="Check Box 650" hidden="1">
              <a:extLst>
                <a:ext uri="{63B3BB69-23CF-44E3-9099-C40C66FF867C}">
                  <a14:compatExt spid="_x0000_s2698"/>
                </a:ext>
                <a:ext uri="{FF2B5EF4-FFF2-40B4-BE49-F238E27FC236}">
                  <a16:creationId xmlns:a16="http://schemas.microsoft.com/office/drawing/2014/main" id="{00000000-0008-0000-0000-00008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699" name="Check Box 651" hidden="1">
              <a:extLst>
                <a:ext uri="{63B3BB69-23CF-44E3-9099-C40C66FF867C}">
                  <a14:compatExt spid="_x0000_s2699"/>
                </a:ext>
                <a:ext uri="{FF2B5EF4-FFF2-40B4-BE49-F238E27FC236}">
                  <a16:creationId xmlns:a16="http://schemas.microsoft.com/office/drawing/2014/main" id="{00000000-0008-0000-0000-00008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0" name="Check Box 652" hidden="1">
              <a:extLst>
                <a:ext uri="{63B3BB69-23CF-44E3-9099-C40C66FF867C}">
                  <a14:compatExt spid="_x0000_s2700"/>
                </a:ext>
                <a:ext uri="{FF2B5EF4-FFF2-40B4-BE49-F238E27FC236}">
                  <a16:creationId xmlns:a16="http://schemas.microsoft.com/office/drawing/2014/main" id="{00000000-0008-0000-0000-00008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701" name="Check Box 653" hidden="1">
              <a:extLst>
                <a:ext uri="{63B3BB69-23CF-44E3-9099-C40C66FF867C}">
                  <a14:compatExt spid="_x0000_s2701"/>
                </a:ext>
                <a:ext uri="{FF2B5EF4-FFF2-40B4-BE49-F238E27FC236}">
                  <a16:creationId xmlns:a16="http://schemas.microsoft.com/office/drawing/2014/main" id="{00000000-0008-0000-0000-00008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702" name="Check Box 654" hidden="1">
              <a:extLst>
                <a:ext uri="{63B3BB69-23CF-44E3-9099-C40C66FF867C}">
                  <a14:compatExt spid="_x0000_s2702"/>
                </a:ext>
                <a:ext uri="{FF2B5EF4-FFF2-40B4-BE49-F238E27FC236}">
                  <a16:creationId xmlns:a16="http://schemas.microsoft.com/office/drawing/2014/main" id="{00000000-0008-0000-0000-00008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3" name="Check Box 655" hidden="1">
              <a:extLst>
                <a:ext uri="{63B3BB69-23CF-44E3-9099-C40C66FF867C}">
                  <a14:compatExt spid="_x0000_s2703"/>
                </a:ext>
                <a:ext uri="{FF2B5EF4-FFF2-40B4-BE49-F238E27FC236}">
                  <a16:creationId xmlns:a16="http://schemas.microsoft.com/office/drawing/2014/main" id="{00000000-0008-0000-0000-00008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4" name="Check Box 656" hidden="1">
              <a:extLst>
                <a:ext uri="{63B3BB69-23CF-44E3-9099-C40C66FF867C}">
                  <a14:compatExt spid="_x0000_s2704"/>
                </a:ext>
                <a:ext uri="{FF2B5EF4-FFF2-40B4-BE49-F238E27FC236}">
                  <a16:creationId xmlns:a16="http://schemas.microsoft.com/office/drawing/2014/main" id="{00000000-0008-0000-0000-00009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705" name="Check Box 657" hidden="1">
              <a:extLst>
                <a:ext uri="{63B3BB69-23CF-44E3-9099-C40C66FF867C}">
                  <a14:compatExt spid="_x0000_s2705"/>
                </a:ext>
                <a:ext uri="{FF2B5EF4-FFF2-40B4-BE49-F238E27FC236}">
                  <a16:creationId xmlns:a16="http://schemas.microsoft.com/office/drawing/2014/main" id="{00000000-0008-0000-0000-00009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22</xdr:row>
          <xdr:rowOff>152400</xdr:rowOff>
        </xdr:from>
        <xdr:to>
          <xdr:col>10</xdr:col>
          <xdr:colOff>68580</xdr:colOff>
          <xdr:row>24</xdr:row>
          <xdr:rowOff>0</xdr:rowOff>
        </xdr:to>
        <xdr:sp macro="" textlink="">
          <xdr:nvSpPr>
            <xdr:cNvPr id="2706" name="Check Box 658" hidden="1">
              <a:extLst>
                <a:ext uri="{63B3BB69-23CF-44E3-9099-C40C66FF867C}">
                  <a14:compatExt spid="_x0000_s2706"/>
                </a:ext>
                <a:ext uri="{FF2B5EF4-FFF2-40B4-BE49-F238E27FC236}">
                  <a16:creationId xmlns:a16="http://schemas.microsoft.com/office/drawing/2014/main" id="{00000000-0008-0000-0000-00009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7" name="Check Box 659" hidden="1">
              <a:extLst>
                <a:ext uri="{63B3BB69-23CF-44E3-9099-C40C66FF867C}">
                  <a14:compatExt spid="_x0000_s2707"/>
                </a:ext>
                <a:ext uri="{FF2B5EF4-FFF2-40B4-BE49-F238E27FC236}">
                  <a16:creationId xmlns:a16="http://schemas.microsoft.com/office/drawing/2014/main" id="{00000000-0008-0000-0000-00009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8" name="Check Box 660" hidden="1">
              <a:extLst>
                <a:ext uri="{63B3BB69-23CF-44E3-9099-C40C66FF867C}">
                  <a14:compatExt spid="_x0000_s2708"/>
                </a:ext>
                <a:ext uri="{FF2B5EF4-FFF2-40B4-BE49-F238E27FC236}">
                  <a16:creationId xmlns:a16="http://schemas.microsoft.com/office/drawing/2014/main" id="{00000000-0008-0000-0000-00009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09" name="Check Box 661" hidden="1">
              <a:extLst>
                <a:ext uri="{63B3BB69-23CF-44E3-9099-C40C66FF867C}">
                  <a14:compatExt spid="_x0000_s2709"/>
                </a:ext>
                <a:ext uri="{FF2B5EF4-FFF2-40B4-BE49-F238E27FC236}">
                  <a16:creationId xmlns:a16="http://schemas.microsoft.com/office/drawing/2014/main" id="{00000000-0008-0000-0000-00009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0" name="Check Box 662" hidden="1">
              <a:extLst>
                <a:ext uri="{63B3BB69-23CF-44E3-9099-C40C66FF867C}">
                  <a14:compatExt spid="_x0000_s2710"/>
                </a:ext>
                <a:ext uri="{FF2B5EF4-FFF2-40B4-BE49-F238E27FC236}">
                  <a16:creationId xmlns:a16="http://schemas.microsoft.com/office/drawing/2014/main" id="{00000000-0008-0000-0000-00009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1" name="Check Box 663" hidden="1">
              <a:extLst>
                <a:ext uri="{63B3BB69-23CF-44E3-9099-C40C66FF867C}">
                  <a14:compatExt spid="_x0000_s2711"/>
                </a:ext>
                <a:ext uri="{FF2B5EF4-FFF2-40B4-BE49-F238E27FC236}">
                  <a16:creationId xmlns:a16="http://schemas.microsoft.com/office/drawing/2014/main" id="{00000000-0008-0000-0000-00009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2" name="Check Box 664" hidden="1">
              <a:extLst>
                <a:ext uri="{63B3BB69-23CF-44E3-9099-C40C66FF867C}">
                  <a14:compatExt spid="_x0000_s2712"/>
                </a:ext>
                <a:ext uri="{FF2B5EF4-FFF2-40B4-BE49-F238E27FC236}">
                  <a16:creationId xmlns:a16="http://schemas.microsoft.com/office/drawing/2014/main" id="{00000000-0008-0000-0000-00009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3" name="Check Box 665" hidden="1">
              <a:extLst>
                <a:ext uri="{63B3BB69-23CF-44E3-9099-C40C66FF867C}">
                  <a14:compatExt spid="_x0000_s2713"/>
                </a:ext>
                <a:ext uri="{FF2B5EF4-FFF2-40B4-BE49-F238E27FC236}">
                  <a16:creationId xmlns:a16="http://schemas.microsoft.com/office/drawing/2014/main" id="{00000000-0008-0000-0000-00009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4" name="Check Box 666" hidden="1">
              <a:extLst>
                <a:ext uri="{63B3BB69-23CF-44E3-9099-C40C66FF867C}">
                  <a14:compatExt spid="_x0000_s2714"/>
                </a:ext>
                <a:ext uri="{FF2B5EF4-FFF2-40B4-BE49-F238E27FC236}">
                  <a16:creationId xmlns:a16="http://schemas.microsoft.com/office/drawing/2014/main" id="{00000000-0008-0000-0000-00009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5" name="Check Box 667" hidden="1">
              <a:extLst>
                <a:ext uri="{63B3BB69-23CF-44E3-9099-C40C66FF867C}">
                  <a14:compatExt spid="_x0000_s2715"/>
                </a:ext>
                <a:ext uri="{FF2B5EF4-FFF2-40B4-BE49-F238E27FC236}">
                  <a16:creationId xmlns:a16="http://schemas.microsoft.com/office/drawing/2014/main" id="{00000000-0008-0000-0000-00009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6" name="Check Box 668" hidden="1">
              <a:extLst>
                <a:ext uri="{63B3BB69-23CF-44E3-9099-C40C66FF867C}">
                  <a14:compatExt spid="_x0000_s2716"/>
                </a:ext>
                <a:ext uri="{FF2B5EF4-FFF2-40B4-BE49-F238E27FC236}">
                  <a16:creationId xmlns:a16="http://schemas.microsoft.com/office/drawing/2014/main" id="{00000000-0008-0000-0000-00009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7" name="Check Box 669" hidden="1">
              <a:extLst>
                <a:ext uri="{63B3BB69-23CF-44E3-9099-C40C66FF867C}">
                  <a14:compatExt spid="_x0000_s2717"/>
                </a:ext>
                <a:ext uri="{FF2B5EF4-FFF2-40B4-BE49-F238E27FC236}">
                  <a16:creationId xmlns:a16="http://schemas.microsoft.com/office/drawing/2014/main" id="{00000000-0008-0000-0000-00009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8" name="Check Box 670" hidden="1">
              <a:extLst>
                <a:ext uri="{63B3BB69-23CF-44E3-9099-C40C66FF867C}">
                  <a14:compatExt spid="_x0000_s2718"/>
                </a:ext>
                <a:ext uri="{FF2B5EF4-FFF2-40B4-BE49-F238E27FC236}">
                  <a16:creationId xmlns:a16="http://schemas.microsoft.com/office/drawing/2014/main" id="{00000000-0008-0000-0000-00009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19" name="Check Box 671" hidden="1">
              <a:extLst>
                <a:ext uri="{63B3BB69-23CF-44E3-9099-C40C66FF867C}">
                  <a14:compatExt spid="_x0000_s2719"/>
                </a:ext>
                <a:ext uri="{FF2B5EF4-FFF2-40B4-BE49-F238E27FC236}">
                  <a16:creationId xmlns:a16="http://schemas.microsoft.com/office/drawing/2014/main" id="{00000000-0008-0000-0000-00009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20" name="Check Box 672" hidden="1">
              <a:extLst>
                <a:ext uri="{63B3BB69-23CF-44E3-9099-C40C66FF867C}">
                  <a14:compatExt spid="_x0000_s2720"/>
                </a:ext>
                <a:ext uri="{FF2B5EF4-FFF2-40B4-BE49-F238E27FC236}">
                  <a16:creationId xmlns:a16="http://schemas.microsoft.com/office/drawing/2014/main" id="{00000000-0008-0000-0000-0000A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21" name="Check Box 673" hidden="1">
              <a:extLst>
                <a:ext uri="{63B3BB69-23CF-44E3-9099-C40C66FF867C}">
                  <a14:compatExt spid="_x0000_s2721"/>
                </a:ext>
                <a:ext uri="{FF2B5EF4-FFF2-40B4-BE49-F238E27FC236}">
                  <a16:creationId xmlns:a16="http://schemas.microsoft.com/office/drawing/2014/main" id="{00000000-0008-0000-0000-0000A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22" name="Check Box 674" hidden="1">
              <a:extLst>
                <a:ext uri="{63B3BB69-23CF-44E3-9099-C40C66FF867C}">
                  <a14:compatExt spid="_x0000_s2722"/>
                </a:ext>
                <a:ext uri="{FF2B5EF4-FFF2-40B4-BE49-F238E27FC236}">
                  <a16:creationId xmlns:a16="http://schemas.microsoft.com/office/drawing/2014/main" id="{00000000-0008-0000-0000-0000A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23" name="Check Box 675" hidden="1">
              <a:extLst>
                <a:ext uri="{63B3BB69-23CF-44E3-9099-C40C66FF867C}">
                  <a14:compatExt spid="_x0000_s2723"/>
                </a:ext>
                <a:ext uri="{FF2B5EF4-FFF2-40B4-BE49-F238E27FC236}">
                  <a16:creationId xmlns:a16="http://schemas.microsoft.com/office/drawing/2014/main" id="{00000000-0008-0000-0000-0000A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24" name="Check Box 676" hidden="1">
              <a:extLst>
                <a:ext uri="{63B3BB69-23CF-44E3-9099-C40C66FF867C}">
                  <a14:compatExt spid="_x0000_s2724"/>
                </a:ext>
                <a:ext uri="{FF2B5EF4-FFF2-40B4-BE49-F238E27FC236}">
                  <a16:creationId xmlns:a16="http://schemas.microsoft.com/office/drawing/2014/main" id="{00000000-0008-0000-0000-0000A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25" name="Check Box 677" hidden="1">
              <a:extLst>
                <a:ext uri="{63B3BB69-23CF-44E3-9099-C40C66FF867C}">
                  <a14:compatExt spid="_x0000_s2725"/>
                </a:ext>
                <a:ext uri="{FF2B5EF4-FFF2-40B4-BE49-F238E27FC236}">
                  <a16:creationId xmlns:a16="http://schemas.microsoft.com/office/drawing/2014/main" id="{00000000-0008-0000-0000-0000A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26" name="Check Box 678" hidden="1">
              <a:extLst>
                <a:ext uri="{63B3BB69-23CF-44E3-9099-C40C66FF867C}">
                  <a14:compatExt spid="_x0000_s2726"/>
                </a:ext>
                <a:ext uri="{FF2B5EF4-FFF2-40B4-BE49-F238E27FC236}">
                  <a16:creationId xmlns:a16="http://schemas.microsoft.com/office/drawing/2014/main" id="{00000000-0008-0000-0000-0000A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27" name="Check Box 679" hidden="1">
              <a:extLst>
                <a:ext uri="{63B3BB69-23CF-44E3-9099-C40C66FF867C}">
                  <a14:compatExt spid="_x0000_s2727"/>
                </a:ext>
                <a:ext uri="{FF2B5EF4-FFF2-40B4-BE49-F238E27FC236}">
                  <a16:creationId xmlns:a16="http://schemas.microsoft.com/office/drawing/2014/main" id="{00000000-0008-0000-0000-0000A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28" name="Check Box 680" hidden="1">
              <a:extLst>
                <a:ext uri="{63B3BB69-23CF-44E3-9099-C40C66FF867C}">
                  <a14:compatExt spid="_x0000_s2728"/>
                </a:ext>
                <a:ext uri="{FF2B5EF4-FFF2-40B4-BE49-F238E27FC236}">
                  <a16:creationId xmlns:a16="http://schemas.microsoft.com/office/drawing/2014/main" id="{00000000-0008-0000-0000-0000A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29" name="Check Box 681" hidden="1">
              <a:extLst>
                <a:ext uri="{63B3BB69-23CF-44E3-9099-C40C66FF867C}">
                  <a14:compatExt spid="_x0000_s2729"/>
                </a:ext>
                <a:ext uri="{FF2B5EF4-FFF2-40B4-BE49-F238E27FC236}">
                  <a16:creationId xmlns:a16="http://schemas.microsoft.com/office/drawing/2014/main" id="{00000000-0008-0000-0000-0000A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30" name="Check Box 682" hidden="1">
              <a:extLst>
                <a:ext uri="{63B3BB69-23CF-44E3-9099-C40C66FF867C}">
                  <a14:compatExt spid="_x0000_s2730"/>
                </a:ext>
                <a:ext uri="{FF2B5EF4-FFF2-40B4-BE49-F238E27FC236}">
                  <a16:creationId xmlns:a16="http://schemas.microsoft.com/office/drawing/2014/main" id="{00000000-0008-0000-0000-0000A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31" name="Check Box 683" hidden="1">
              <a:extLst>
                <a:ext uri="{63B3BB69-23CF-44E3-9099-C40C66FF867C}">
                  <a14:compatExt spid="_x0000_s2731"/>
                </a:ext>
                <a:ext uri="{FF2B5EF4-FFF2-40B4-BE49-F238E27FC236}">
                  <a16:creationId xmlns:a16="http://schemas.microsoft.com/office/drawing/2014/main" id="{00000000-0008-0000-0000-0000A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32" name="Check Box 684" hidden="1">
              <a:extLst>
                <a:ext uri="{63B3BB69-23CF-44E3-9099-C40C66FF867C}">
                  <a14:compatExt spid="_x0000_s2732"/>
                </a:ext>
                <a:ext uri="{FF2B5EF4-FFF2-40B4-BE49-F238E27FC236}">
                  <a16:creationId xmlns:a16="http://schemas.microsoft.com/office/drawing/2014/main" id="{00000000-0008-0000-0000-0000A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33" name="Check Box 685" hidden="1">
              <a:extLst>
                <a:ext uri="{63B3BB69-23CF-44E3-9099-C40C66FF867C}">
                  <a14:compatExt spid="_x0000_s2733"/>
                </a:ext>
                <a:ext uri="{FF2B5EF4-FFF2-40B4-BE49-F238E27FC236}">
                  <a16:creationId xmlns:a16="http://schemas.microsoft.com/office/drawing/2014/main" id="{00000000-0008-0000-0000-0000A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34" name="Check Box 686" hidden="1">
              <a:extLst>
                <a:ext uri="{63B3BB69-23CF-44E3-9099-C40C66FF867C}">
                  <a14:compatExt spid="_x0000_s2734"/>
                </a:ext>
                <a:ext uri="{FF2B5EF4-FFF2-40B4-BE49-F238E27FC236}">
                  <a16:creationId xmlns:a16="http://schemas.microsoft.com/office/drawing/2014/main" id="{00000000-0008-0000-0000-0000A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35" name="Check Box 687" hidden="1">
              <a:extLst>
                <a:ext uri="{63B3BB69-23CF-44E3-9099-C40C66FF867C}">
                  <a14:compatExt spid="_x0000_s2735"/>
                </a:ext>
                <a:ext uri="{FF2B5EF4-FFF2-40B4-BE49-F238E27FC236}">
                  <a16:creationId xmlns:a16="http://schemas.microsoft.com/office/drawing/2014/main" id="{00000000-0008-0000-0000-0000A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36" name="Check Box 688" hidden="1">
              <a:extLst>
                <a:ext uri="{63B3BB69-23CF-44E3-9099-C40C66FF867C}">
                  <a14:compatExt spid="_x0000_s2736"/>
                </a:ext>
                <a:ext uri="{FF2B5EF4-FFF2-40B4-BE49-F238E27FC236}">
                  <a16:creationId xmlns:a16="http://schemas.microsoft.com/office/drawing/2014/main" id="{00000000-0008-0000-0000-0000B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37" name="Check Box 689" hidden="1">
              <a:extLst>
                <a:ext uri="{63B3BB69-23CF-44E3-9099-C40C66FF867C}">
                  <a14:compatExt spid="_x0000_s2737"/>
                </a:ext>
                <a:ext uri="{FF2B5EF4-FFF2-40B4-BE49-F238E27FC236}">
                  <a16:creationId xmlns:a16="http://schemas.microsoft.com/office/drawing/2014/main" id="{00000000-0008-0000-0000-0000B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38" name="Check Box 690" hidden="1">
              <a:extLst>
                <a:ext uri="{63B3BB69-23CF-44E3-9099-C40C66FF867C}">
                  <a14:compatExt spid="_x0000_s2738"/>
                </a:ext>
                <a:ext uri="{FF2B5EF4-FFF2-40B4-BE49-F238E27FC236}">
                  <a16:creationId xmlns:a16="http://schemas.microsoft.com/office/drawing/2014/main" id="{00000000-0008-0000-0000-0000B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39" name="Check Box 691" hidden="1">
              <a:extLst>
                <a:ext uri="{63B3BB69-23CF-44E3-9099-C40C66FF867C}">
                  <a14:compatExt spid="_x0000_s2739"/>
                </a:ext>
                <a:ext uri="{FF2B5EF4-FFF2-40B4-BE49-F238E27FC236}">
                  <a16:creationId xmlns:a16="http://schemas.microsoft.com/office/drawing/2014/main" id="{00000000-0008-0000-0000-0000B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40" name="Check Box 692" hidden="1">
              <a:extLst>
                <a:ext uri="{63B3BB69-23CF-44E3-9099-C40C66FF867C}">
                  <a14:compatExt spid="_x0000_s2740"/>
                </a:ext>
                <a:ext uri="{FF2B5EF4-FFF2-40B4-BE49-F238E27FC236}">
                  <a16:creationId xmlns:a16="http://schemas.microsoft.com/office/drawing/2014/main" id="{00000000-0008-0000-0000-0000B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41" name="Check Box 693" hidden="1">
              <a:extLst>
                <a:ext uri="{63B3BB69-23CF-44E3-9099-C40C66FF867C}">
                  <a14:compatExt spid="_x0000_s2741"/>
                </a:ext>
                <a:ext uri="{FF2B5EF4-FFF2-40B4-BE49-F238E27FC236}">
                  <a16:creationId xmlns:a16="http://schemas.microsoft.com/office/drawing/2014/main" id="{00000000-0008-0000-0000-0000B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42" name="Check Box 694" hidden="1">
              <a:extLst>
                <a:ext uri="{63B3BB69-23CF-44E3-9099-C40C66FF867C}">
                  <a14:compatExt spid="_x0000_s2742"/>
                </a:ext>
                <a:ext uri="{FF2B5EF4-FFF2-40B4-BE49-F238E27FC236}">
                  <a16:creationId xmlns:a16="http://schemas.microsoft.com/office/drawing/2014/main" id="{00000000-0008-0000-0000-0000B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43" name="Check Box 695" hidden="1">
              <a:extLst>
                <a:ext uri="{63B3BB69-23CF-44E3-9099-C40C66FF867C}">
                  <a14:compatExt spid="_x0000_s2743"/>
                </a:ext>
                <a:ext uri="{FF2B5EF4-FFF2-40B4-BE49-F238E27FC236}">
                  <a16:creationId xmlns:a16="http://schemas.microsoft.com/office/drawing/2014/main" id="{00000000-0008-0000-0000-0000B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44" name="Check Box 696" hidden="1">
              <a:extLst>
                <a:ext uri="{63B3BB69-23CF-44E3-9099-C40C66FF867C}">
                  <a14:compatExt spid="_x0000_s2744"/>
                </a:ext>
                <a:ext uri="{FF2B5EF4-FFF2-40B4-BE49-F238E27FC236}">
                  <a16:creationId xmlns:a16="http://schemas.microsoft.com/office/drawing/2014/main" id="{00000000-0008-0000-0000-0000B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45" name="Check Box 697" hidden="1">
              <a:extLst>
                <a:ext uri="{63B3BB69-23CF-44E3-9099-C40C66FF867C}">
                  <a14:compatExt spid="_x0000_s2745"/>
                </a:ext>
                <a:ext uri="{FF2B5EF4-FFF2-40B4-BE49-F238E27FC236}">
                  <a16:creationId xmlns:a16="http://schemas.microsoft.com/office/drawing/2014/main" id="{00000000-0008-0000-0000-0000B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46" name="Check Box 698" hidden="1">
              <a:extLst>
                <a:ext uri="{63B3BB69-23CF-44E3-9099-C40C66FF867C}">
                  <a14:compatExt spid="_x0000_s2746"/>
                </a:ext>
                <a:ext uri="{FF2B5EF4-FFF2-40B4-BE49-F238E27FC236}">
                  <a16:creationId xmlns:a16="http://schemas.microsoft.com/office/drawing/2014/main" id="{00000000-0008-0000-0000-0000B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47" name="Check Box 699" hidden="1">
              <a:extLst>
                <a:ext uri="{63B3BB69-23CF-44E3-9099-C40C66FF867C}">
                  <a14:compatExt spid="_x0000_s2747"/>
                </a:ext>
                <a:ext uri="{FF2B5EF4-FFF2-40B4-BE49-F238E27FC236}">
                  <a16:creationId xmlns:a16="http://schemas.microsoft.com/office/drawing/2014/main" id="{00000000-0008-0000-0000-0000B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48" name="Check Box 700" hidden="1">
              <a:extLst>
                <a:ext uri="{63B3BB69-23CF-44E3-9099-C40C66FF867C}">
                  <a14:compatExt spid="_x0000_s2748"/>
                </a:ext>
                <a:ext uri="{FF2B5EF4-FFF2-40B4-BE49-F238E27FC236}">
                  <a16:creationId xmlns:a16="http://schemas.microsoft.com/office/drawing/2014/main" id="{00000000-0008-0000-0000-0000B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49" name="Check Box 701" hidden="1">
              <a:extLst>
                <a:ext uri="{63B3BB69-23CF-44E3-9099-C40C66FF867C}">
                  <a14:compatExt spid="_x0000_s2749"/>
                </a:ext>
                <a:ext uri="{FF2B5EF4-FFF2-40B4-BE49-F238E27FC236}">
                  <a16:creationId xmlns:a16="http://schemas.microsoft.com/office/drawing/2014/main" id="{00000000-0008-0000-0000-0000B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23</xdr:row>
          <xdr:rowOff>152400</xdr:rowOff>
        </xdr:from>
        <xdr:to>
          <xdr:col>10</xdr:col>
          <xdr:colOff>68580</xdr:colOff>
          <xdr:row>25</xdr:row>
          <xdr:rowOff>0</xdr:rowOff>
        </xdr:to>
        <xdr:sp macro="" textlink="">
          <xdr:nvSpPr>
            <xdr:cNvPr id="2750" name="Check Box 702" hidden="1">
              <a:extLst>
                <a:ext uri="{63B3BB69-23CF-44E3-9099-C40C66FF867C}">
                  <a14:compatExt spid="_x0000_s2750"/>
                </a:ext>
                <a:ext uri="{FF2B5EF4-FFF2-40B4-BE49-F238E27FC236}">
                  <a16:creationId xmlns:a16="http://schemas.microsoft.com/office/drawing/2014/main" id="{00000000-0008-0000-0000-0000B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1" name="Check Box 703" hidden="1">
              <a:extLst>
                <a:ext uri="{63B3BB69-23CF-44E3-9099-C40C66FF867C}">
                  <a14:compatExt spid="_x0000_s2751"/>
                </a:ext>
                <a:ext uri="{FF2B5EF4-FFF2-40B4-BE49-F238E27FC236}">
                  <a16:creationId xmlns:a16="http://schemas.microsoft.com/office/drawing/2014/main" id="{00000000-0008-0000-0000-0000B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2" name="Check Box 704" hidden="1">
              <a:extLst>
                <a:ext uri="{63B3BB69-23CF-44E3-9099-C40C66FF867C}">
                  <a14:compatExt spid="_x0000_s2752"/>
                </a:ext>
                <a:ext uri="{FF2B5EF4-FFF2-40B4-BE49-F238E27FC236}">
                  <a16:creationId xmlns:a16="http://schemas.microsoft.com/office/drawing/2014/main" id="{00000000-0008-0000-0000-0000C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3" name="Check Box 705" hidden="1">
              <a:extLst>
                <a:ext uri="{63B3BB69-23CF-44E3-9099-C40C66FF867C}">
                  <a14:compatExt spid="_x0000_s2753"/>
                </a:ext>
                <a:ext uri="{FF2B5EF4-FFF2-40B4-BE49-F238E27FC236}">
                  <a16:creationId xmlns:a16="http://schemas.microsoft.com/office/drawing/2014/main" id="{00000000-0008-0000-0000-0000C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4" name="Check Box 706" hidden="1">
              <a:extLst>
                <a:ext uri="{63B3BB69-23CF-44E3-9099-C40C66FF867C}">
                  <a14:compatExt spid="_x0000_s2754"/>
                </a:ext>
                <a:ext uri="{FF2B5EF4-FFF2-40B4-BE49-F238E27FC236}">
                  <a16:creationId xmlns:a16="http://schemas.microsoft.com/office/drawing/2014/main" id="{00000000-0008-0000-0000-0000C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5" name="Check Box 707" hidden="1">
              <a:extLst>
                <a:ext uri="{63B3BB69-23CF-44E3-9099-C40C66FF867C}">
                  <a14:compatExt spid="_x0000_s2755"/>
                </a:ext>
                <a:ext uri="{FF2B5EF4-FFF2-40B4-BE49-F238E27FC236}">
                  <a16:creationId xmlns:a16="http://schemas.microsoft.com/office/drawing/2014/main" id="{00000000-0008-0000-0000-0000C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6" name="Check Box 708" hidden="1">
              <a:extLst>
                <a:ext uri="{63B3BB69-23CF-44E3-9099-C40C66FF867C}">
                  <a14:compatExt spid="_x0000_s2756"/>
                </a:ext>
                <a:ext uri="{FF2B5EF4-FFF2-40B4-BE49-F238E27FC236}">
                  <a16:creationId xmlns:a16="http://schemas.microsoft.com/office/drawing/2014/main" id="{00000000-0008-0000-0000-0000C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7" name="Check Box 709" hidden="1">
              <a:extLst>
                <a:ext uri="{63B3BB69-23CF-44E3-9099-C40C66FF867C}">
                  <a14:compatExt spid="_x0000_s2757"/>
                </a:ext>
                <a:ext uri="{FF2B5EF4-FFF2-40B4-BE49-F238E27FC236}">
                  <a16:creationId xmlns:a16="http://schemas.microsoft.com/office/drawing/2014/main" id="{00000000-0008-0000-0000-0000C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8" name="Check Box 710" hidden="1">
              <a:extLst>
                <a:ext uri="{63B3BB69-23CF-44E3-9099-C40C66FF867C}">
                  <a14:compatExt spid="_x0000_s2758"/>
                </a:ext>
                <a:ext uri="{FF2B5EF4-FFF2-40B4-BE49-F238E27FC236}">
                  <a16:creationId xmlns:a16="http://schemas.microsoft.com/office/drawing/2014/main" id="{00000000-0008-0000-0000-0000C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59" name="Check Box 711" hidden="1">
              <a:extLst>
                <a:ext uri="{63B3BB69-23CF-44E3-9099-C40C66FF867C}">
                  <a14:compatExt spid="_x0000_s2759"/>
                </a:ext>
                <a:ext uri="{FF2B5EF4-FFF2-40B4-BE49-F238E27FC236}">
                  <a16:creationId xmlns:a16="http://schemas.microsoft.com/office/drawing/2014/main" id="{00000000-0008-0000-0000-0000C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0" name="Check Box 712" hidden="1">
              <a:extLst>
                <a:ext uri="{63B3BB69-23CF-44E3-9099-C40C66FF867C}">
                  <a14:compatExt spid="_x0000_s2760"/>
                </a:ext>
                <a:ext uri="{FF2B5EF4-FFF2-40B4-BE49-F238E27FC236}">
                  <a16:creationId xmlns:a16="http://schemas.microsoft.com/office/drawing/2014/main" id="{00000000-0008-0000-0000-0000C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1" name="Check Box 713" hidden="1">
              <a:extLst>
                <a:ext uri="{63B3BB69-23CF-44E3-9099-C40C66FF867C}">
                  <a14:compatExt spid="_x0000_s2761"/>
                </a:ext>
                <a:ext uri="{FF2B5EF4-FFF2-40B4-BE49-F238E27FC236}">
                  <a16:creationId xmlns:a16="http://schemas.microsoft.com/office/drawing/2014/main" id="{00000000-0008-0000-0000-0000C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2" name="Check Box 714" hidden="1">
              <a:extLst>
                <a:ext uri="{63B3BB69-23CF-44E3-9099-C40C66FF867C}">
                  <a14:compatExt spid="_x0000_s2762"/>
                </a:ext>
                <a:ext uri="{FF2B5EF4-FFF2-40B4-BE49-F238E27FC236}">
                  <a16:creationId xmlns:a16="http://schemas.microsoft.com/office/drawing/2014/main" id="{00000000-0008-0000-0000-0000C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3" name="Check Box 715" hidden="1">
              <a:extLst>
                <a:ext uri="{63B3BB69-23CF-44E3-9099-C40C66FF867C}">
                  <a14:compatExt spid="_x0000_s2763"/>
                </a:ext>
                <a:ext uri="{FF2B5EF4-FFF2-40B4-BE49-F238E27FC236}">
                  <a16:creationId xmlns:a16="http://schemas.microsoft.com/office/drawing/2014/main" id="{00000000-0008-0000-0000-0000C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4" name="Check Box 716" hidden="1">
              <a:extLst>
                <a:ext uri="{63B3BB69-23CF-44E3-9099-C40C66FF867C}">
                  <a14:compatExt spid="_x0000_s2764"/>
                </a:ext>
                <a:ext uri="{FF2B5EF4-FFF2-40B4-BE49-F238E27FC236}">
                  <a16:creationId xmlns:a16="http://schemas.microsoft.com/office/drawing/2014/main" id="{00000000-0008-0000-0000-0000C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5" name="Check Box 717" hidden="1">
              <a:extLst>
                <a:ext uri="{63B3BB69-23CF-44E3-9099-C40C66FF867C}">
                  <a14:compatExt spid="_x0000_s2765"/>
                </a:ext>
                <a:ext uri="{FF2B5EF4-FFF2-40B4-BE49-F238E27FC236}">
                  <a16:creationId xmlns:a16="http://schemas.microsoft.com/office/drawing/2014/main" id="{00000000-0008-0000-0000-0000C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6" name="Check Box 718" hidden="1">
              <a:extLst>
                <a:ext uri="{63B3BB69-23CF-44E3-9099-C40C66FF867C}">
                  <a14:compatExt spid="_x0000_s2766"/>
                </a:ext>
                <a:ext uri="{FF2B5EF4-FFF2-40B4-BE49-F238E27FC236}">
                  <a16:creationId xmlns:a16="http://schemas.microsoft.com/office/drawing/2014/main" id="{00000000-0008-0000-0000-0000C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67" name="Check Box 719" hidden="1">
              <a:extLst>
                <a:ext uri="{63B3BB69-23CF-44E3-9099-C40C66FF867C}">
                  <a14:compatExt spid="_x0000_s2767"/>
                </a:ext>
                <a:ext uri="{FF2B5EF4-FFF2-40B4-BE49-F238E27FC236}">
                  <a16:creationId xmlns:a16="http://schemas.microsoft.com/office/drawing/2014/main" id="{00000000-0008-0000-0000-0000C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68" name="Check Box 720" hidden="1">
              <a:extLst>
                <a:ext uri="{63B3BB69-23CF-44E3-9099-C40C66FF867C}">
                  <a14:compatExt spid="_x0000_s2768"/>
                </a:ext>
                <a:ext uri="{FF2B5EF4-FFF2-40B4-BE49-F238E27FC236}">
                  <a16:creationId xmlns:a16="http://schemas.microsoft.com/office/drawing/2014/main" id="{00000000-0008-0000-0000-0000D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69" name="Check Box 721" hidden="1">
              <a:extLst>
                <a:ext uri="{63B3BB69-23CF-44E3-9099-C40C66FF867C}">
                  <a14:compatExt spid="_x0000_s2769"/>
                </a:ext>
                <a:ext uri="{FF2B5EF4-FFF2-40B4-BE49-F238E27FC236}">
                  <a16:creationId xmlns:a16="http://schemas.microsoft.com/office/drawing/2014/main" id="{00000000-0008-0000-0000-0000D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0" name="Check Box 722" hidden="1">
              <a:extLst>
                <a:ext uri="{63B3BB69-23CF-44E3-9099-C40C66FF867C}">
                  <a14:compatExt spid="_x0000_s2770"/>
                </a:ext>
                <a:ext uri="{FF2B5EF4-FFF2-40B4-BE49-F238E27FC236}">
                  <a16:creationId xmlns:a16="http://schemas.microsoft.com/office/drawing/2014/main" id="{00000000-0008-0000-0000-0000D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71" name="Check Box 723" hidden="1">
              <a:extLst>
                <a:ext uri="{63B3BB69-23CF-44E3-9099-C40C66FF867C}">
                  <a14:compatExt spid="_x0000_s2771"/>
                </a:ext>
                <a:ext uri="{FF2B5EF4-FFF2-40B4-BE49-F238E27FC236}">
                  <a16:creationId xmlns:a16="http://schemas.microsoft.com/office/drawing/2014/main" id="{00000000-0008-0000-0000-0000D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2" name="Check Box 724" hidden="1">
              <a:extLst>
                <a:ext uri="{63B3BB69-23CF-44E3-9099-C40C66FF867C}">
                  <a14:compatExt spid="_x0000_s2772"/>
                </a:ext>
                <a:ext uri="{FF2B5EF4-FFF2-40B4-BE49-F238E27FC236}">
                  <a16:creationId xmlns:a16="http://schemas.microsoft.com/office/drawing/2014/main" id="{00000000-0008-0000-0000-0000D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3" name="Check Box 725" hidden="1">
              <a:extLst>
                <a:ext uri="{63B3BB69-23CF-44E3-9099-C40C66FF867C}">
                  <a14:compatExt spid="_x0000_s2773"/>
                </a:ext>
                <a:ext uri="{FF2B5EF4-FFF2-40B4-BE49-F238E27FC236}">
                  <a16:creationId xmlns:a16="http://schemas.microsoft.com/office/drawing/2014/main" id="{00000000-0008-0000-0000-0000D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74" name="Check Box 726" hidden="1">
              <a:extLst>
                <a:ext uri="{63B3BB69-23CF-44E3-9099-C40C66FF867C}">
                  <a14:compatExt spid="_x0000_s2774"/>
                </a:ext>
                <a:ext uri="{FF2B5EF4-FFF2-40B4-BE49-F238E27FC236}">
                  <a16:creationId xmlns:a16="http://schemas.microsoft.com/office/drawing/2014/main" id="{00000000-0008-0000-0000-0000D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75" name="Check Box 727" hidden="1">
              <a:extLst>
                <a:ext uri="{63B3BB69-23CF-44E3-9099-C40C66FF867C}">
                  <a14:compatExt spid="_x0000_s2775"/>
                </a:ext>
                <a:ext uri="{FF2B5EF4-FFF2-40B4-BE49-F238E27FC236}">
                  <a16:creationId xmlns:a16="http://schemas.microsoft.com/office/drawing/2014/main" id="{00000000-0008-0000-0000-0000D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6" name="Check Box 728" hidden="1">
              <a:extLst>
                <a:ext uri="{63B3BB69-23CF-44E3-9099-C40C66FF867C}">
                  <a14:compatExt spid="_x0000_s2776"/>
                </a:ext>
                <a:ext uri="{FF2B5EF4-FFF2-40B4-BE49-F238E27FC236}">
                  <a16:creationId xmlns:a16="http://schemas.microsoft.com/office/drawing/2014/main" id="{00000000-0008-0000-0000-0000D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7" name="Check Box 729" hidden="1">
              <a:extLst>
                <a:ext uri="{63B3BB69-23CF-44E3-9099-C40C66FF867C}">
                  <a14:compatExt spid="_x0000_s2777"/>
                </a:ext>
                <a:ext uri="{FF2B5EF4-FFF2-40B4-BE49-F238E27FC236}">
                  <a16:creationId xmlns:a16="http://schemas.microsoft.com/office/drawing/2014/main" id="{00000000-0008-0000-0000-0000D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78" name="Check Box 730" hidden="1">
              <a:extLst>
                <a:ext uri="{63B3BB69-23CF-44E3-9099-C40C66FF867C}">
                  <a14:compatExt spid="_x0000_s2778"/>
                </a:ext>
                <a:ext uri="{FF2B5EF4-FFF2-40B4-BE49-F238E27FC236}">
                  <a16:creationId xmlns:a16="http://schemas.microsoft.com/office/drawing/2014/main" id="{00000000-0008-0000-0000-0000D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79" name="Check Box 731" hidden="1">
              <a:extLst>
                <a:ext uri="{63B3BB69-23CF-44E3-9099-C40C66FF867C}">
                  <a14:compatExt spid="_x0000_s2779"/>
                </a:ext>
                <a:ext uri="{FF2B5EF4-FFF2-40B4-BE49-F238E27FC236}">
                  <a16:creationId xmlns:a16="http://schemas.microsoft.com/office/drawing/2014/main" id="{00000000-0008-0000-0000-0000D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80" name="Check Box 732" hidden="1">
              <a:extLst>
                <a:ext uri="{63B3BB69-23CF-44E3-9099-C40C66FF867C}">
                  <a14:compatExt spid="_x0000_s2780"/>
                </a:ext>
                <a:ext uri="{FF2B5EF4-FFF2-40B4-BE49-F238E27FC236}">
                  <a16:creationId xmlns:a16="http://schemas.microsoft.com/office/drawing/2014/main" id="{00000000-0008-0000-0000-0000D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81" name="Check Box 733" hidden="1">
              <a:extLst>
                <a:ext uri="{63B3BB69-23CF-44E3-9099-C40C66FF867C}">
                  <a14:compatExt spid="_x0000_s2781"/>
                </a:ext>
                <a:ext uri="{FF2B5EF4-FFF2-40B4-BE49-F238E27FC236}">
                  <a16:creationId xmlns:a16="http://schemas.microsoft.com/office/drawing/2014/main" id="{00000000-0008-0000-0000-0000D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82" name="Check Box 734" hidden="1">
              <a:extLst>
                <a:ext uri="{63B3BB69-23CF-44E3-9099-C40C66FF867C}">
                  <a14:compatExt spid="_x0000_s2782"/>
                </a:ext>
                <a:ext uri="{FF2B5EF4-FFF2-40B4-BE49-F238E27FC236}">
                  <a16:creationId xmlns:a16="http://schemas.microsoft.com/office/drawing/2014/main" id="{00000000-0008-0000-0000-0000D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83" name="Check Box 735" hidden="1">
              <a:extLst>
                <a:ext uri="{63B3BB69-23CF-44E3-9099-C40C66FF867C}">
                  <a14:compatExt spid="_x0000_s2783"/>
                </a:ext>
                <a:ext uri="{FF2B5EF4-FFF2-40B4-BE49-F238E27FC236}">
                  <a16:creationId xmlns:a16="http://schemas.microsoft.com/office/drawing/2014/main" id="{00000000-0008-0000-0000-0000D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84" name="Check Box 736" hidden="1">
              <a:extLst>
                <a:ext uri="{63B3BB69-23CF-44E3-9099-C40C66FF867C}">
                  <a14:compatExt spid="_x0000_s2784"/>
                </a:ext>
                <a:ext uri="{FF2B5EF4-FFF2-40B4-BE49-F238E27FC236}">
                  <a16:creationId xmlns:a16="http://schemas.microsoft.com/office/drawing/2014/main" id="{00000000-0008-0000-0000-0000E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85" name="Check Box 737" hidden="1">
              <a:extLst>
                <a:ext uri="{63B3BB69-23CF-44E3-9099-C40C66FF867C}">
                  <a14:compatExt spid="_x0000_s2785"/>
                </a:ext>
                <a:ext uri="{FF2B5EF4-FFF2-40B4-BE49-F238E27FC236}">
                  <a16:creationId xmlns:a16="http://schemas.microsoft.com/office/drawing/2014/main" id="{00000000-0008-0000-0000-0000E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86" name="Check Box 738" hidden="1">
              <a:extLst>
                <a:ext uri="{63B3BB69-23CF-44E3-9099-C40C66FF867C}">
                  <a14:compatExt spid="_x0000_s2786"/>
                </a:ext>
                <a:ext uri="{FF2B5EF4-FFF2-40B4-BE49-F238E27FC236}">
                  <a16:creationId xmlns:a16="http://schemas.microsoft.com/office/drawing/2014/main" id="{00000000-0008-0000-0000-0000E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87" name="Check Box 739" hidden="1">
              <a:extLst>
                <a:ext uri="{63B3BB69-23CF-44E3-9099-C40C66FF867C}">
                  <a14:compatExt spid="_x0000_s2787"/>
                </a:ext>
                <a:ext uri="{FF2B5EF4-FFF2-40B4-BE49-F238E27FC236}">
                  <a16:creationId xmlns:a16="http://schemas.microsoft.com/office/drawing/2014/main" id="{00000000-0008-0000-0000-0000E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88" name="Check Box 740" hidden="1">
              <a:extLst>
                <a:ext uri="{63B3BB69-23CF-44E3-9099-C40C66FF867C}">
                  <a14:compatExt spid="_x0000_s2788"/>
                </a:ext>
                <a:ext uri="{FF2B5EF4-FFF2-40B4-BE49-F238E27FC236}">
                  <a16:creationId xmlns:a16="http://schemas.microsoft.com/office/drawing/2014/main" id="{00000000-0008-0000-0000-0000E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89" name="Check Box 741" hidden="1">
              <a:extLst>
                <a:ext uri="{63B3BB69-23CF-44E3-9099-C40C66FF867C}">
                  <a14:compatExt spid="_x0000_s2789"/>
                </a:ext>
                <a:ext uri="{FF2B5EF4-FFF2-40B4-BE49-F238E27FC236}">
                  <a16:creationId xmlns:a16="http://schemas.microsoft.com/office/drawing/2014/main" id="{00000000-0008-0000-0000-0000E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90" name="Check Box 742" hidden="1">
              <a:extLst>
                <a:ext uri="{63B3BB69-23CF-44E3-9099-C40C66FF867C}">
                  <a14:compatExt spid="_x0000_s2790"/>
                </a:ext>
                <a:ext uri="{FF2B5EF4-FFF2-40B4-BE49-F238E27FC236}">
                  <a16:creationId xmlns:a16="http://schemas.microsoft.com/office/drawing/2014/main" id="{00000000-0008-0000-0000-0000E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1" name="Check Box 743" hidden="1">
              <a:extLst>
                <a:ext uri="{63B3BB69-23CF-44E3-9099-C40C66FF867C}">
                  <a14:compatExt spid="_x0000_s2791"/>
                </a:ext>
                <a:ext uri="{FF2B5EF4-FFF2-40B4-BE49-F238E27FC236}">
                  <a16:creationId xmlns:a16="http://schemas.microsoft.com/office/drawing/2014/main" id="{00000000-0008-0000-0000-0000E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2" name="Check Box 744" hidden="1">
              <a:extLst>
                <a:ext uri="{63B3BB69-23CF-44E3-9099-C40C66FF867C}">
                  <a14:compatExt spid="_x0000_s2792"/>
                </a:ext>
                <a:ext uri="{FF2B5EF4-FFF2-40B4-BE49-F238E27FC236}">
                  <a16:creationId xmlns:a16="http://schemas.microsoft.com/office/drawing/2014/main" id="{00000000-0008-0000-0000-0000E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93" name="Check Box 745" hidden="1">
              <a:extLst>
                <a:ext uri="{63B3BB69-23CF-44E3-9099-C40C66FF867C}">
                  <a14:compatExt spid="_x0000_s2793"/>
                </a:ext>
                <a:ext uri="{FF2B5EF4-FFF2-40B4-BE49-F238E27FC236}">
                  <a16:creationId xmlns:a16="http://schemas.microsoft.com/office/drawing/2014/main" id="{00000000-0008-0000-0000-0000E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24</xdr:row>
          <xdr:rowOff>152400</xdr:rowOff>
        </xdr:from>
        <xdr:to>
          <xdr:col>10</xdr:col>
          <xdr:colOff>68580</xdr:colOff>
          <xdr:row>26</xdr:row>
          <xdr:rowOff>0</xdr:rowOff>
        </xdr:to>
        <xdr:sp macro="" textlink="">
          <xdr:nvSpPr>
            <xdr:cNvPr id="2794" name="Check Box 746" hidden="1">
              <a:extLst>
                <a:ext uri="{63B3BB69-23CF-44E3-9099-C40C66FF867C}">
                  <a14:compatExt spid="_x0000_s2794"/>
                </a:ext>
                <a:ext uri="{FF2B5EF4-FFF2-40B4-BE49-F238E27FC236}">
                  <a16:creationId xmlns:a16="http://schemas.microsoft.com/office/drawing/2014/main" id="{00000000-0008-0000-0000-0000E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5" name="Check Box 747" hidden="1">
              <a:extLst>
                <a:ext uri="{63B3BB69-23CF-44E3-9099-C40C66FF867C}">
                  <a14:compatExt spid="_x0000_s2795"/>
                </a:ext>
                <a:ext uri="{FF2B5EF4-FFF2-40B4-BE49-F238E27FC236}">
                  <a16:creationId xmlns:a16="http://schemas.microsoft.com/office/drawing/2014/main" id="{00000000-0008-0000-0000-0000E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6" name="Check Box 748" hidden="1">
              <a:extLst>
                <a:ext uri="{63B3BB69-23CF-44E3-9099-C40C66FF867C}">
                  <a14:compatExt spid="_x0000_s2796"/>
                </a:ext>
                <a:ext uri="{FF2B5EF4-FFF2-40B4-BE49-F238E27FC236}">
                  <a16:creationId xmlns:a16="http://schemas.microsoft.com/office/drawing/2014/main" id="{00000000-0008-0000-0000-0000E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7" name="Check Box 749" hidden="1">
              <a:extLst>
                <a:ext uri="{63B3BB69-23CF-44E3-9099-C40C66FF867C}">
                  <a14:compatExt spid="_x0000_s2797"/>
                </a:ext>
                <a:ext uri="{FF2B5EF4-FFF2-40B4-BE49-F238E27FC236}">
                  <a16:creationId xmlns:a16="http://schemas.microsoft.com/office/drawing/2014/main" id="{00000000-0008-0000-0000-0000E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8" name="Check Box 750" hidden="1">
              <a:extLst>
                <a:ext uri="{63B3BB69-23CF-44E3-9099-C40C66FF867C}">
                  <a14:compatExt spid="_x0000_s2798"/>
                </a:ext>
                <a:ext uri="{FF2B5EF4-FFF2-40B4-BE49-F238E27FC236}">
                  <a16:creationId xmlns:a16="http://schemas.microsoft.com/office/drawing/2014/main" id="{00000000-0008-0000-0000-0000E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799" name="Check Box 751" hidden="1">
              <a:extLst>
                <a:ext uri="{63B3BB69-23CF-44E3-9099-C40C66FF867C}">
                  <a14:compatExt spid="_x0000_s2799"/>
                </a:ext>
                <a:ext uri="{FF2B5EF4-FFF2-40B4-BE49-F238E27FC236}">
                  <a16:creationId xmlns:a16="http://schemas.microsoft.com/office/drawing/2014/main" id="{00000000-0008-0000-0000-0000E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0" name="Check Box 752" hidden="1">
              <a:extLst>
                <a:ext uri="{63B3BB69-23CF-44E3-9099-C40C66FF867C}">
                  <a14:compatExt spid="_x0000_s2800"/>
                </a:ext>
                <a:ext uri="{FF2B5EF4-FFF2-40B4-BE49-F238E27FC236}">
                  <a16:creationId xmlns:a16="http://schemas.microsoft.com/office/drawing/2014/main" id="{00000000-0008-0000-0000-0000F0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1" name="Check Box 753" hidden="1">
              <a:extLst>
                <a:ext uri="{63B3BB69-23CF-44E3-9099-C40C66FF867C}">
                  <a14:compatExt spid="_x0000_s2801"/>
                </a:ext>
                <a:ext uri="{FF2B5EF4-FFF2-40B4-BE49-F238E27FC236}">
                  <a16:creationId xmlns:a16="http://schemas.microsoft.com/office/drawing/2014/main" id="{00000000-0008-0000-0000-0000F1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2" name="Check Box 754" hidden="1">
              <a:extLst>
                <a:ext uri="{63B3BB69-23CF-44E3-9099-C40C66FF867C}">
                  <a14:compatExt spid="_x0000_s2802"/>
                </a:ext>
                <a:ext uri="{FF2B5EF4-FFF2-40B4-BE49-F238E27FC236}">
                  <a16:creationId xmlns:a16="http://schemas.microsoft.com/office/drawing/2014/main" id="{00000000-0008-0000-0000-0000F2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3" name="Check Box 755" hidden="1">
              <a:extLst>
                <a:ext uri="{63B3BB69-23CF-44E3-9099-C40C66FF867C}">
                  <a14:compatExt spid="_x0000_s2803"/>
                </a:ext>
                <a:ext uri="{FF2B5EF4-FFF2-40B4-BE49-F238E27FC236}">
                  <a16:creationId xmlns:a16="http://schemas.microsoft.com/office/drawing/2014/main" id="{00000000-0008-0000-0000-0000F3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4" name="Check Box 756" hidden="1">
              <a:extLst>
                <a:ext uri="{63B3BB69-23CF-44E3-9099-C40C66FF867C}">
                  <a14:compatExt spid="_x0000_s2804"/>
                </a:ext>
                <a:ext uri="{FF2B5EF4-FFF2-40B4-BE49-F238E27FC236}">
                  <a16:creationId xmlns:a16="http://schemas.microsoft.com/office/drawing/2014/main" id="{00000000-0008-0000-0000-0000F4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5" name="Check Box 757" hidden="1">
              <a:extLst>
                <a:ext uri="{63B3BB69-23CF-44E3-9099-C40C66FF867C}">
                  <a14:compatExt spid="_x0000_s2805"/>
                </a:ext>
                <a:ext uri="{FF2B5EF4-FFF2-40B4-BE49-F238E27FC236}">
                  <a16:creationId xmlns:a16="http://schemas.microsoft.com/office/drawing/2014/main" id="{00000000-0008-0000-0000-0000F5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6" name="Check Box 758" hidden="1">
              <a:extLst>
                <a:ext uri="{63B3BB69-23CF-44E3-9099-C40C66FF867C}">
                  <a14:compatExt spid="_x0000_s2806"/>
                </a:ext>
                <a:ext uri="{FF2B5EF4-FFF2-40B4-BE49-F238E27FC236}">
                  <a16:creationId xmlns:a16="http://schemas.microsoft.com/office/drawing/2014/main" id="{00000000-0008-0000-0000-0000F6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7" name="Check Box 759" hidden="1">
              <a:extLst>
                <a:ext uri="{63B3BB69-23CF-44E3-9099-C40C66FF867C}">
                  <a14:compatExt spid="_x0000_s2807"/>
                </a:ext>
                <a:ext uri="{FF2B5EF4-FFF2-40B4-BE49-F238E27FC236}">
                  <a16:creationId xmlns:a16="http://schemas.microsoft.com/office/drawing/2014/main" id="{00000000-0008-0000-0000-0000F7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8" name="Check Box 760" hidden="1">
              <a:extLst>
                <a:ext uri="{63B3BB69-23CF-44E3-9099-C40C66FF867C}">
                  <a14:compatExt spid="_x0000_s2808"/>
                </a:ext>
                <a:ext uri="{FF2B5EF4-FFF2-40B4-BE49-F238E27FC236}">
                  <a16:creationId xmlns:a16="http://schemas.microsoft.com/office/drawing/2014/main" id="{00000000-0008-0000-0000-0000F8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09" name="Check Box 761" hidden="1">
              <a:extLst>
                <a:ext uri="{63B3BB69-23CF-44E3-9099-C40C66FF867C}">
                  <a14:compatExt spid="_x0000_s2809"/>
                </a:ext>
                <a:ext uri="{FF2B5EF4-FFF2-40B4-BE49-F238E27FC236}">
                  <a16:creationId xmlns:a16="http://schemas.microsoft.com/office/drawing/2014/main" id="{00000000-0008-0000-0000-0000F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10" name="Check Box 762" hidden="1">
              <a:extLst>
                <a:ext uri="{63B3BB69-23CF-44E3-9099-C40C66FF867C}">
                  <a14:compatExt spid="_x0000_s2810"/>
                </a:ext>
                <a:ext uri="{FF2B5EF4-FFF2-40B4-BE49-F238E27FC236}">
                  <a16:creationId xmlns:a16="http://schemas.microsoft.com/office/drawing/2014/main" id="{00000000-0008-0000-0000-0000FA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11" name="Check Box 763" hidden="1">
              <a:extLst>
                <a:ext uri="{63B3BB69-23CF-44E3-9099-C40C66FF867C}">
                  <a14:compatExt spid="_x0000_s2811"/>
                </a:ext>
                <a:ext uri="{FF2B5EF4-FFF2-40B4-BE49-F238E27FC236}">
                  <a16:creationId xmlns:a16="http://schemas.microsoft.com/office/drawing/2014/main" id="{00000000-0008-0000-0000-0000FB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12" name="Check Box 764" hidden="1">
              <a:extLst>
                <a:ext uri="{63B3BB69-23CF-44E3-9099-C40C66FF867C}">
                  <a14:compatExt spid="_x0000_s2812"/>
                </a:ext>
                <a:ext uri="{FF2B5EF4-FFF2-40B4-BE49-F238E27FC236}">
                  <a16:creationId xmlns:a16="http://schemas.microsoft.com/office/drawing/2014/main" id="{00000000-0008-0000-0000-0000FC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13" name="Check Box 765" hidden="1">
              <a:extLst>
                <a:ext uri="{63B3BB69-23CF-44E3-9099-C40C66FF867C}">
                  <a14:compatExt spid="_x0000_s2813"/>
                </a:ext>
                <a:ext uri="{FF2B5EF4-FFF2-40B4-BE49-F238E27FC236}">
                  <a16:creationId xmlns:a16="http://schemas.microsoft.com/office/drawing/2014/main" id="{00000000-0008-0000-0000-0000FD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14" name="Check Box 766" hidden="1">
              <a:extLst>
                <a:ext uri="{63B3BB69-23CF-44E3-9099-C40C66FF867C}">
                  <a14:compatExt spid="_x0000_s2814"/>
                </a:ext>
                <a:ext uri="{FF2B5EF4-FFF2-40B4-BE49-F238E27FC236}">
                  <a16:creationId xmlns:a16="http://schemas.microsoft.com/office/drawing/2014/main" id="{00000000-0008-0000-0000-0000FE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15" name="Check Box 767" hidden="1">
              <a:extLst>
                <a:ext uri="{63B3BB69-23CF-44E3-9099-C40C66FF867C}">
                  <a14:compatExt spid="_x0000_s2815"/>
                </a:ext>
                <a:ext uri="{FF2B5EF4-FFF2-40B4-BE49-F238E27FC236}">
                  <a16:creationId xmlns:a16="http://schemas.microsoft.com/office/drawing/2014/main" id="{00000000-0008-0000-0000-0000FF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16" name="Check Box 768" hidden="1">
              <a:extLst>
                <a:ext uri="{63B3BB69-23CF-44E3-9099-C40C66FF867C}">
                  <a14:compatExt spid="_x0000_s2816"/>
                </a:ext>
                <a:ext uri="{FF2B5EF4-FFF2-40B4-BE49-F238E27FC236}">
                  <a16:creationId xmlns:a16="http://schemas.microsoft.com/office/drawing/2014/main" id="{00000000-0008-0000-0000-00000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17" name="Check Box 769" hidden="1">
              <a:extLst>
                <a:ext uri="{63B3BB69-23CF-44E3-9099-C40C66FF867C}">
                  <a14:compatExt spid="_x0000_s2817"/>
                </a:ext>
                <a:ext uri="{FF2B5EF4-FFF2-40B4-BE49-F238E27FC236}">
                  <a16:creationId xmlns:a16="http://schemas.microsoft.com/office/drawing/2014/main" id="{00000000-0008-0000-0000-00000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18" name="Check Box 770" hidden="1">
              <a:extLst>
                <a:ext uri="{63B3BB69-23CF-44E3-9099-C40C66FF867C}">
                  <a14:compatExt spid="_x0000_s2818"/>
                </a:ext>
                <a:ext uri="{FF2B5EF4-FFF2-40B4-BE49-F238E27FC236}">
                  <a16:creationId xmlns:a16="http://schemas.microsoft.com/office/drawing/2014/main" id="{00000000-0008-0000-0000-00000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19" name="Check Box 771" hidden="1">
              <a:extLst>
                <a:ext uri="{63B3BB69-23CF-44E3-9099-C40C66FF867C}">
                  <a14:compatExt spid="_x0000_s2819"/>
                </a:ext>
                <a:ext uri="{FF2B5EF4-FFF2-40B4-BE49-F238E27FC236}">
                  <a16:creationId xmlns:a16="http://schemas.microsoft.com/office/drawing/2014/main" id="{00000000-0008-0000-0000-00000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0" name="Check Box 772" hidden="1">
              <a:extLst>
                <a:ext uri="{63B3BB69-23CF-44E3-9099-C40C66FF867C}">
                  <a14:compatExt spid="_x0000_s2820"/>
                </a:ext>
                <a:ext uri="{FF2B5EF4-FFF2-40B4-BE49-F238E27FC236}">
                  <a16:creationId xmlns:a16="http://schemas.microsoft.com/office/drawing/2014/main" id="{00000000-0008-0000-0000-00000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1" name="Check Box 773" hidden="1">
              <a:extLst>
                <a:ext uri="{63B3BB69-23CF-44E3-9099-C40C66FF867C}">
                  <a14:compatExt spid="_x0000_s2821"/>
                </a:ext>
                <a:ext uri="{FF2B5EF4-FFF2-40B4-BE49-F238E27FC236}">
                  <a16:creationId xmlns:a16="http://schemas.microsoft.com/office/drawing/2014/main" id="{00000000-0008-0000-0000-00000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2" name="Check Box 774" hidden="1">
              <a:extLst>
                <a:ext uri="{63B3BB69-23CF-44E3-9099-C40C66FF867C}">
                  <a14:compatExt spid="_x0000_s2822"/>
                </a:ext>
                <a:ext uri="{FF2B5EF4-FFF2-40B4-BE49-F238E27FC236}">
                  <a16:creationId xmlns:a16="http://schemas.microsoft.com/office/drawing/2014/main" id="{00000000-0008-0000-0000-00000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23" name="Check Box 775" hidden="1">
              <a:extLst>
                <a:ext uri="{63B3BB69-23CF-44E3-9099-C40C66FF867C}">
                  <a14:compatExt spid="_x0000_s2823"/>
                </a:ext>
                <a:ext uri="{FF2B5EF4-FFF2-40B4-BE49-F238E27FC236}">
                  <a16:creationId xmlns:a16="http://schemas.microsoft.com/office/drawing/2014/main" id="{00000000-0008-0000-0000-00000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4" name="Check Box 776" hidden="1">
              <a:extLst>
                <a:ext uri="{63B3BB69-23CF-44E3-9099-C40C66FF867C}">
                  <a14:compatExt spid="_x0000_s2824"/>
                </a:ext>
                <a:ext uri="{FF2B5EF4-FFF2-40B4-BE49-F238E27FC236}">
                  <a16:creationId xmlns:a16="http://schemas.microsoft.com/office/drawing/2014/main" id="{00000000-0008-0000-0000-00000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5" name="Check Box 777" hidden="1">
              <a:extLst>
                <a:ext uri="{63B3BB69-23CF-44E3-9099-C40C66FF867C}">
                  <a14:compatExt spid="_x0000_s2825"/>
                </a:ext>
                <a:ext uri="{FF2B5EF4-FFF2-40B4-BE49-F238E27FC236}">
                  <a16:creationId xmlns:a16="http://schemas.microsoft.com/office/drawing/2014/main" id="{00000000-0008-0000-0000-00000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26" name="Check Box 778" hidden="1">
              <a:extLst>
                <a:ext uri="{63B3BB69-23CF-44E3-9099-C40C66FF867C}">
                  <a14:compatExt spid="_x0000_s2826"/>
                </a:ext>
                <a:ext uri="{FF2B5EF4-FFF2-40B4-BE49-F238E27FC236}">
                  <a16:creationId xmlns:a16="http://schemas.microsoft.com/office/drawing/2014/main" id="{00000000-0008-0000-0000-00000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27" name="Check Box 779" hidden="1">
              <a:extLst>
                <a:ext uri="{63B3BB69-23CF-44E3-9099-C40C66FF867C}">
                  <a14:compatExt spid="_x0000_s2827"/>
                </a:ext>
                <a:ext uri="{FF2B5EF4-FFF2-40B4-BE49-F238E27FC236}">
                  <a16:creationId xmlns:a16="http://schemas.microsoft.com/office/drawing/2014/main" id="{00000000-0008-0000-0000-00000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8" name="Check Box 780" hidden="1">
              <a:extLst>
                <a:ext uri="{63B3BB69-23CF-44E3-9099-C40C66FF867C}">
                  <a14:compatExt spid="_x0000_s2828"/>
                </a:ext>
                <a:ext uri="{FF2B5EF4-FFF2-40B4-BE49-F238E27FC236}">
                  <a16:creationId xmlns:a16="http://schemas.microsoft.com/office/drawing/2014/main" id="{00000000-0008-0000-0000-00000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29" name="Check Box 781" hidden="1">
              <a:extLst>
                <a:ext uri="{63B3BB69-23CF-44E3-9099-C40C66FF867C}">
                  <a14:compatExt spid="_x0000_s2829"/>
                </a:ext>
                <a:ext uri="{FF2B5EF4-FFF2-40B4-BE49-F238E27FC236}">
                  <a16:creationId xmlns:a16="http://schemas.microsoft.com/office/drawing/2014/main" id="{00000000-0008-0000-0000-00000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0" name="Check Box 782" hidden="1">
              <a:extLst>
                <a:ext uri="{63B3BB69-23CF-44E3-9099-C40C66FF867C}">
                  <a14:compatExt spid="_x0000_s2830"/>
                </a:ext>
                <a:ext uri="{FF2B5EF4-FFF2-40B4-BE49-F238E27FC236}">
                  <a16:creationId xmlns:a16="http://schemas.microsoft.com/office/drawing/2014/main" id="{00000000-0008-0000-0000-00000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1" name="Check Box 783" hidden="1">
              <a:extLst>
                <a:ext uri="{63B3BB69-23CF-44E3-9099-C40C66FF867C}">
                  <a14:compatExt spid="_x0000_s2831"/>
                </a:ext>
                <a:ext uri="{FF2B5EF4-FFF2-40B4-BE49-F238E27FC236}">
                  <a16:creationId xmlns:a16="http://schemas.microsoft.com/office/drawing/2014/main" id="{00000000-0008-0000-0000-00000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32" name="Check Box 784" hidden="1">
              <a:extLst>
                <a:ext uri="{63B3BB69-23CF-44E3-9099-C40C66FF867C}">
                  <a14:compatExt spid="_x0000_s2832"/>
                </a:ext>
                <a:ext uri="{FF2B5EF4-FFF2-40B4-BE49-F238E27FC236}">
                  <a16:creationId xmlns:a16="http://schemas.microsoft.com/office/drawing/2014/main" id="{00000000-0008-0000-0000-00001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3" name="Check Box 785" hidden="1">
              <a:extLst>
                <a:ext uri="{63B3BB69-23CF-44E3-9099-C40C66FF867C}">
                  <a14:compatExt spid="_x0000_s2833"/>
                </a:ext>
                <a:ext uri="{FF2B5EF4-FFF2-40B4-BE49-F238E27FC236}">
                  <a16:creationId xmlns:a16="http://schemas.microsoft.com/office/drawing/2014/main" id="{00000000-0008-0000-0000-00001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4" name="Check Box 786" hidden="1">
              <a:extLst>
                <a:ext uri="{63B3BB69-23CF-44E3-9099-C40C66FF867C}">
                  <a14:compatExt spid="_x0000_s2834"/>
                </a:ext>
                <a:ext uri="{FF2B5EF4-FFF2-40B4-BE49-F238E27FC236}">
                  <a16:creationId xmlns:a16="http://schemas.microsoft.com/office/drawing/2014/main" id="{00000000-0008-0000-0000-00001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35" name="Check Box 787" hidden="1">
              <a:extLst>
                <a:ext uri="{63B3BB69-23CF-44E3-9099-C40C66FF867C}">
                  <a14:compatExt spid="_x0000_s2835"/>
                </a:ext>
                <a:ext uri="{FF2B5EF4-FFF2-40B4-BE49-F238E27FC236}">
                  <a16:creationId xmlns:a16="http://schemas.microsoft.com/office/drawing/2014/main" id="{00000000-0008-0000-0000-00001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36" name="Check Box 788" hidden="1">
              <a:extLst>
                <a:ext uri="{63B3BB69-23CF-44E3-9099-C40C66FF867C}">
                  <a14:compatExt spid="_x0000_s2836"/>
                </a:ext>
                <a:ext uri="{FF2B5EF4-FFF2-40B4-BE49-F238E27FC236}">
                  <a16:creationId xmlns:a16="http://schemas.microsoft.com/office/drawing/2014/main" id="{00000000-0008-0000-0000-00001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7" name="Check Box 789" hidden="1">
              <a:extLst>
                <a:ext uri="{63B3BB69-23CF-44E3-9099-C40C66FF867C}">
                  <a14:compatExt spid="_x0000_s2837"/>
                </a:ext>
                <a:ext uri="{FF2B5EF4-FFF2-40B4-BE49-F238E27FC236}">
                  <a16:creationId xmlns:a16="http://schemas.microsoft.com/office/drawing/2014/main" id="{00000000-0008-0000-0000-00001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25</xdr:row>
          <xdr:rowOff>152400</xdr:rowOff>
        </xdr:from>
        <xdr:to>
          <xdr:col>10</xdr:col>
          <xdr:colOff>68580</xdr:colOff>
          <xdr:row>27</xdr:row>
          <xdr:rowOff>0</xdr:rowOff>
        </xdr:to>
        <xdr:sp macro="" textlink="">
          <xdr:nvSpPr>
            <xdr:cNvPr id="2838" name="Check Box 790" hidden="1">
              <a:extLst>
                <a:ext uri="{63B3BB69-23CF-44E3-9099-C40C66FF867C}">
                  <a14:compatExt spid="_x0000_s2838"/>
                </a:ext>
                <a:ext uri="{FF2B5EF4-FFF2-40B4-BE49-F238E27FC236}">
                  <a16:creationId xmlns:a16="http://schemas.microsoft.com/office/drawing/2014/main" id="{00000000-0008-0000-0000-00001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39" name="Check Box 791" hidden="1">
              <a:extLst>
                <a:ext uri="{63B3BB69-23CF-44E3-9099-C40C66FF867C}">
                  <a14:compatExt spid="_x0000_s2839"/>
                </a:ext>
                <a:ext uri="{FF2B5EF4-FFF2-40B4-BE49-F238E27FC236}">
                  <a16:creationId xmlns:a16="http://schemas.microsoft.com/office/drawing/2014/main" id="{00000000-0008-0000-0000-00001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0" name="Check Box 792" hidden="1">
              <a:extLst>
                <a:ext uri="{63B3BB69-23CF-44E3-9099-C40C66FF867C}">
                  <a14:compatExt spid="_x0000_s2840"/>
                </a:ext>
                <a:ext uri="{FF2B5EF4-FFF2-40B4-BE49-F238E27FC236}">
                  <a16:creationId xmlns:a16="http://schemas.microsoft.com/office/drawing/2014/main" id="{00000000-0008-0000-0000-00001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1" name="Check Box 793" hidden="1">
              <a:extLst>
                <a:ext uri="{63B3BB69-23CF-44E3-9099-C40C66FF867C}">
                  <a14:compatExt spid="_x0000_s2841"/>
                </a:ext>
                <a:ext uri="{FF2B5EF4-FFF2-40B4-BE49-F238E27FC236}">
                  <a16:creationId xmlns:a16="http://schemas.microsoft.com/office/drawing/2014/main" id="{00000000-0008-0000-0000-00001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2" name="Check Box 794" hidden="1">
              <a:extLst>
                <a:ext uri="{63B3BB69-23CF-44E3-9099-C40C66FF867C}">
                  <a14:compatExt spid="_x0000_s2842"/>
                </a:ext>
                <a:ext uri="{FF2B5EF4-FFF2-40B4-BE49-F238E27FC236}">
                  <a16:creationId xmlns:a16="http://schemas.microsoft.com/office/drawing/2014/main" id="{00000000-0008-0000-0000-00001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3" name="Check Box 795" hidden="1">
              <a:extLst>
                <a:ext uri="{63B3BB69-23CF-44E3-9099-C40C66FF867C}">
                  <a14:compatExt spid="_x0000_s2843"/>
                </a:ext>
                <a:ext uri="{FF2B5EF4-FFF2-40B4-BE49-F238E27FC236}">
                  <a16:creationId xmlns:a16="http://schemas.microsoft.com/office/drawing/2014/main" id="{00000000-0008-0000-0000-00001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4" name="Check Box 796" hidden="1">
              <a:extLst>
                <a:ext uri="{63B3BB69-23CF-44E3-9099-C40C66FF867C}">
                  <a14:compatExt spid="_x0000_s2844"/>
                </a:ext>
                <a:ext uri="{FF2B5EF4-FFF2-40B4-BE49-F238E27FC236}">
                  <a16:creationId xmlns:a16="http://schemas.microsoft.com/office/drawing/2014/main" id="{00000000-0008-0000-0000-00001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5" name="Check Box 797" hidden="1">
              <a:extLst>
                <a:ext uri="{63B3BB69-23CF-44E3-9099-C40C66FF867C}">
                  <a14:compatExt spid="_x0000_s2845"/>
                </a:ext>
                <a:ext uri="{FF2B5EF4-FFF2-40B4-BE49-F238E27FC236}">
                  <a16:creationId xmlns:a16="http://schemas.microsoft.com/office/drawing/2014/main" id="{00000000-0008-0000-0000-00001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6" name="Check Box 798" hidden="1">
              <a:extLst>
                <a:ext uri="{63B3BB69-23CF-44E3-9099-C40C66FF867C}">
                  <a14:compatExt spid="_x0000_s2846"/>
                </a:ext>
                <a:ext uri="{FF2B5EF4-FFF2-40B4-BE49-F238E27FC236}">
                  <a16:creationId xmlns:a16="http://schemas.microsoft.com/office/drawing/2014/main" id="{00000000-0008-0000-0000-00001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7" name="Check Box 799" hidden="1">
              <a:extLst>
                <a:ext uri="{63B3BB69-23CF-44E3-9099-C40C66FF867C}">
                  <a14:compatExt spid="_x0000_s2847"/>
                </a:ext>
                <a:ext uri="{FF2B5EF4-FFF2-40B4-BE49-F238E27FC236}">
                  <a16:creationId xmlns:a16="http://schemas.microsoft.com/office/drawing/2014/main" id="{00000000-0008-0000-0000-00001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8" name="Check Box 800" hidden="1">
              <a:extLst>
                <a:ext uri="{63B3BB69-23CF-44E3-9099-C40C66FF867C}">
                  <a14:compatExt spid="_x0000_s2848"/>
                </a:ext>
                <a:ext uri="{FF2B5EF4-FFF2-40B4-BE49-F238E27FC236}">
                  <a16:creationId xmlns:a16="http://schemas.microsoft.com/office/drawing/2014/main" id="{00000000-0008-0000-0000-00002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49" name="Check Box 801" hidden="1">
              <a:extLst>
                <a:ext uri="{63B3BB69-23CF-44E3-9099-C40C66FF867C}">
                  <a14:compatExt spid="_x0000_s2849"/>
                </a:ext>
                <a:ext uri="{FF2B5EF4-FFF2-40B4-BE49-F238E27FC236}">
                  <a16:creationId xmlns:a16="http://schemas.microsoft.com/office/drawing/2014/main" id="{00000000-0008-0000-0000-00002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0" name="Check Box 802" hidden="1">
              <a:extLst>
                <a:ext uri="{63B3BB69-23CF-44E3-9099-C40C66FF867C}">
                  <a14:compatExt spid="_x0000_s2850"/>
                </a:ext>
                <a:ext uri="{FF2B5EF4-FFF2-40B4-BE49-F238E27FC236}">
                  <a16:creationId xmlns:a16="http://schemas.microsoft.com/office/drawing/2014/main" id="{00000000-0008-0000-0000-00002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1" name="Check Box 803" hidden="1">
              <a:extLst>
                <a:ext uri="{63B3BB69-23CF-44E3-9099-C40C66FF867C}">
                  <a14:compatExt spid="_x0000_s2851"/>
                </a:ext>
                <a:ext uri="{FF2B5EF4-FFF2-40B4-BE49-F238E27FC236}">
                  <a16:creationId xmlns:a16="http://schemas.microsoft.com/office/drawing/2014/main" id="{00000000-0008-0000-0000-00002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2" name="Check Box 804" hidden="1">
              <a:extLst>
                <a:ext uri="{63B3BB69-23CF-44E3-9099-C40C66FF867C}">
                  <a14:compatExt spid="_x0000_s2852"/>
                </a:ext>
                <a:ext uri="{FF2B5EF4-FFF2-40B4-BE49-F238E27FC236}">
                  <a16:creationId xmlns:a16="http://schemas.microsoft.com/office/drawing/2014/main" id="{00000000-0008-0000-0000-00002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3" name="Check Box 805" hidden="1">
              <a:extLst>
                <a:ext uri="{63B3BB69-23CF-44E3-9099-C40C66FF867C}">
                  <a14:compatExt spid="_x0000_s2853"/>
                </a:ext>
                <a:ext uri="{FF2B5EF4-FFF2-40B4-BE49-F238E27FC236}">
                  <a16:creationId xmlns:a16="http://schemas.microsoft.com/office/drawing/2014/main" id="{00000000-0008-0000-0000-00002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4" name="Check Box 806" hidden="1">
              <a:extLst>
                <a:ext uri="{63B3BB69-23CF-44E3-9099-C40C66FF867C}">
                  <a14:compatExt spid="_x0000_s2854"/>
                </a:ext>
                <a:ext uri="{FF2B5EF4-FFF2-40B4-BE49-F238E27FC236}">
                  <a16:creationId xmlns:a16="http://schemas.microsoft.com/office/drawing/2014/main" id="{00000000-0008-0000-0000-00002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5" name="Check Box 807" hidden="1">
              <a:extLst>
                <a:ext uri="{63B3BB69-23CF-44E3-9099-C40C66FF867C}">
                  <a14:compatExt spid="_x0000_s2855"/>
                </a:ext>
                <a:ext uri="{FF2B5EF4-FFF2-40B4-BE49-F238E27FC236}">
                  <a16:creationId xmlns:a16="http://schemas.microsoft.com/office/drawing/2014/main" id="{00000000-0008-0000-0000-00002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56" name="Check Box 808" hidden="1">
              <a:extLst>
                <a:ext uri="{63B3BB69-23CF-44E3-9099-C40C66FF867C}">
                  <a14:compatExt spid="_x0000_s2856"/>
                </a:ext>
                <a:ext uri="{FF2B5EF4-FFF2-40B4-BE49-F238E27FC236}">
                  <a16:creationId xmlns:a16="http://schemas.microsoft.com/office/drawing/2014/main" id="{00000000-0008-0000-0000-00002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57" name="Check Box 809" hidden="1">
              <a:extLst>
                <a:ext uri="{63B3BB69-23CF-44E3-9099-C40C66FF867C}">
                  <a14:compatExt spid="_x0000_s2857"/>
                </a:ext>
                <a:ext uri="{FF2B5EF4-FFF2-40B4-BE49-F238E27FC236}">
                  <a16:creationId xmlns:a16="http://schemas.microsoft.com/office/drawing/2014/main" id="{00000000-0008-0000-0000-00002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58" name="Check Box 810" hidden="1">
              <a:extLst>
                <a:ext uri="{63B3BB69-23CF-44E3-9099-C40C66FF867C}">
                  <a14:compatExt spid="_x0000_s2858"/>
                </a:ext>
                <a:ext uri="{FF2B5EF4-FFF2-40B4-BE49-F238E27FC236}">
                  <a16:creationId xmlns:a16="http://schemas.microsoft.com/office/drawing/2014/main" id="{00000000-0008-0000-0000-00002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59" name="Check Box 811" hidden="1">
              <a:extLst>
                <a:ext uri="{63B3BB69-23CF-44E3-9099-C40C66FF867C}">
                  <a14:compatExt spid="_x0000_s2859"/>
                </a:ext>
                <a:ext uri="{FF2B5EF4-FFF2-40B4-BE49-F238E27FC236}">
                  <a16:creationId xmlns:a16="http://schemas.microsoft.com/office/drawing/2014/main" id="{00000000-0008-0000-0000-00002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0" name="Check Box 812" hidden="1">
              <a:extLst>
                <a:ext uri="{63B3BB69-23CF-44E3-9099-C40C66FF867C}">
                  <a14:compatExt spid="_x0000_s2860"/>
                </a:ext>
                <a:ext uri="{FF2B5EF4-FFF2-40B4-BE49-F238E27FC236}">
                  <a16:creationId xmlns:a16="http://schemas.microsoft.com/office/drawing/2014/main" id="{00000000-0008-0000-0000-00002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1" name="Check Box 813" hidden="1">
              <a:extLst>
                <a:ext uri="{63B3BB69-23CF-44E3-9099-C40C66FF867C}">
                  <a14:compatExt spid="_x0000_s2861"/>
                </a:ext>
                <a:ext uri="{FF2B5EF4-FFF2-40B4-BE49-F238E27FC236}">
                  <a16:creationId xmlns:a16="http://schemas.microsoft.com/office/drawing/2014/main" id="{00000000-0008-0000-0000-00002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62" name="Check Box 814" hidden="1">
              <a:extLst>
                <a:ext uri="{63B3BB69-23CF-44E3-9099-C40C66FF867C}">
                  <a14:compatExt spid="_x0000_s2862"/>
                </a:ext>
                <a:ext uri="{FF2B5EF4-FFF2-40B4-BE49-F238E27FC236}">
                  <a16:creationId xmlns:a16="http://schemas.microsoft.com/office/drawing/2014/main" id="{00000000-0008-0000-0000-00002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63" name="Check Box 815" hidden="1">
              <a:extLst>
                <a:ext uri="{63B3BB69-23CF-44E3-9099-C40C66FF867C}">
                  <a14:compatExt spid="_x0000_s2863"/>
                </a:ext>
                <a:ext uri="{FF2B5EF4-FFF2-40B4-BE49-F238E27FC236}">
                  <a16:creationId xmlns:a16="http://schemas.microsoft.com/office/drawing/2014/main" id="{00000000-0008-0000-0000-00002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4" name="Check Box 816" hidden="1">
              <a:extLst>
                <a:ext uri="{63B3BB69-23CF-44E3-9099-C40C66FF867C}">
                  <a14:compatExt spid="_x0000_s2864"/>
                </a:ext>
                <a:ext uri="{FF2B5EF4-FFF2-40B4-BE49-F238E27FC236}">
                  <a16:creationId xmlns:a16="http://schemas.microsoft.com/office/drawing/2014/main" id="{00000000-0008-0000-0000-00003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5" name="Check Box 817" hidden="1">
              <a:extLst>
                <a:ext uri="{63B3BB69-23CF-44E3-9099-C40C66FF867C}">
                  <a14:compatExt spid="_x0000_s2865"/>
                </a:ext>
                <a:ext uri="{FF2B5EF4-FFF2-40B4-BE49-F238E27FC236}">
                  <a16:creationId xmlns:a16="http://schemas.microsoft.com/office/drawing/2014/main" id="{00000000-0008-0000-0000-00003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6" name="Check Box 818" hidden="1">
              <a:extLst>
                <a:ext uri="{63B3BB69-23CF-44E3-9099-C40C66FF867C}">
                  <a14:compatExt spid="_x0000_s2866"/>
                </a:ext>
                <a:ext uri="{FF2B5EF4-FFF2-40B4-BE49-F238E27FC236}">
                  <a16:creationId xmlns:a16="http://schemas.microsoft.com/office/drawing/2014/main" id="{00000000-0008-0000-0000-00003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67" name="Check Box 819" hidden="1">
              <a:extLst>
                <a:ext uri="{63B3BB69-23CF-44E3-9099-C40C66FF867C}">
                  <a14:compatExt spid="_x0000_s2867"/>
                </a:ext>
                <a:ext uri="{FF2B5EF4-FFF2-40B4-BE49-F238E27FC236}">
                  <a16:creationId xmlns:a16="http://schemas.microsoft.com/office/drawing/2014/main" id="{00000000-0008-0000-0000-00003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8" name="Check Box 820" hidden="1">
              <a:extLst>
                <a:ext uri="{63B3BB69-23CF-44E3-9099-C40C66FF867C}">
                  <a14:compatExt spid="_x0000_s2868"/>
                </a:ext>
                <a:ext uri="{FF2B5EF4-FFF2-40B4-BE49-F238E27FC236}">
                  <a16:creationId xmlns:a16="http://schemas.microsoft.com/office/drawing/2014/main" id="{00000000-0008-0000-0000-00003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69" name="Check Box 821" hidden="1">
              <a:extLst>
                <a:ext uri="{63B3BB69-23CF-44E3-9099-C40C66FF867C}">
                  <a14:compatExt spid="_x0000_s2869"/>
                </a:ext>
                <a:ext uri="{FF2B5EF4-FFF2-40B4-BE49-F238E27FC236}">
                  <a16:creationId xmlns:a16="http://schemas.microsoft.com/office/drawing/2014/main" id="{00000000-0008-0000-0000-00003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0" name="Check Box 822" hidden="1">
              <a:extLst>
                <a:ext uri="{63B3BB69-23CF-44E3-9099-C40C66FF867C}">
                  <a14:compatExt spid="_x0000_s2870"/>
                </a:ext>
                <a:ext uri="{FF2B5EF4-FFF2-40B4-BE49-F238E27FC236}">
                  <a16:creationId xmlns:a16="http://schemas.microsoft.com/office/drawing/2014/main" id="{00000000-0008-0000-0000-00003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1" name="Check Box 823" hidden="1">
              <a:extLst>
                <a:ext uri="{63B3BB69-23CF-44E3-9099-C40C66FF867C}">
                  <a14:compatExt spid="_x0000_s2871"/>
                </a:ext>
                <a:ext uri="{FF2B5EF4-FFF2-40B4-BE49-F238E27FC236}">
                  <a16:creationId xmlns:a16="http://schemas.microsoft.com/office/drawing/2014/main" id="{00000000-0008-0000-0000-00003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72" name="Check Box 824" hidden="1">
              <a:extLst>
                <a:ext uri="{63B3BB69-23CF-44E3-9099-C40C66FF867C}">
                  <a14:compatExt spid="_x0000_s2872"/>
                </a:ext>
                <a:ext uri="{FF2B5EF4-FFF2-40B4-BE49-F238E27FC236}">
                  <a16:creationId xmlns:a16="http://schemas.microsoft.com/office/drawing/2014/main" id="{00000000-0008-0000-0000-00003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73" name="Check Box 825" hidden="1">
              <a:extLst>
                <a:ext uri="{63B3BB69-23CF-44E3-9099-C40C66FF867C}">
                  <a14:compatExt spid="_x0000_s2873"/>
                </a:ext>
                <a:ext uri="{FF2B5EF4-FFF2-40B4-BE49-F238E27FC236}">
                  <a16:creationId xmlns:a16="http://schemas.microsoft.com/office/drawing/2014/main" id="{00000000-0008-0000-0000-00003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4" name="Check Box 826" hidden="1">
              <a:extLst>
                <a:ext uri="{63B3BB69-23CF-44E3-9099-C40C66FF867C}">
                  <a14:compatExt spid="_x0000_s2874"/>
                </a:ext>
                <a:ext uri="{FF2B5EF4-FFF2-40B4-BE49-F238E27FC236}">
                  <a16:creationId xmlns:a16="http://schemas.microsoft.com/office/drawing/2014/main" id="{00000000-0008-0000-0000-00003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5" name="Check Box 827" hidden="1">
              <a:extLst>
                <a:ext uri="{63B3BB69-23CF-44E3-9099-C40C66FF867C}">
                  <a14:compatExt spid="_x0000_s2875"/>
                </a:ext>
                <a:ext uri="{FF2B5EF4-FFF2-40B4-BE49-F238E27FC236}">
                  <a16:creationId xmlns:a16="http://schemas.microsoft.com/office/drawing/2014/main" id="{00000000-0008-0000-0000-00003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76" name="Check Box 828" hidden="1">
              <a:extLst>
                <a:ext uri="{63B3BB69-23CF-44E3-9099-C40C66FF867C}">
                  <a14:compatExt spid="_x0000_s2876"/>
                </a:ext>
                <a:ext uri="{FF2B5EF4-FFF2-40B4-BE49-F238E27FC236}">
                  <a16:creationId xmlns:a16="http://schemas.microsoft.com/office/drawing/2014/main" id="{00000000-0008-0000-0000-00003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7" name="Check Box 829" hidden="1">
              <a:extLst>
                <a:ext uri="{63B3BB69-23CF-44E3-9099-C40C66FF867C}">
                  <a14:compatExt spid="_x0000_s2877"/>
                </a:ext>
                <a:ext uri="{FF2B5EF4-FFF2-40B4-BE49-F238E27FC236}">
                  <a16:creationId xmlns:a16="http://schemas.microsoft.com/office/drawing/2014/main" id="{00000000-0008-0000-0000-00003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78" name="Check Box 830" hidden="1">
              <a:extLst>
                <a:ext uri="{63B3BB69-23CF-44E3-9099-C40C66FF867C}">
                  <a14:compatExt spid="_x0000_s2878"/>
                </a:ext>
                <a:ext uri="{FF2B5EF4-FFF2-40B4-BE49-F238E27FC236}">
                  <a16:creationId xmlns:a16="http://schemas.microsoft.com/office/drawing/2014/main" id="{00000000-0008-0000-0000-00003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79" name="Check Box 831" hidden="1">
              <a:extLst>
                <a:ext uri="{63B3BB69-23CF-44E3-9099-C40C66FF867C}">
                  <a14:compatExt spid="_x0000_s2879"/>
                </a:ext>
                <a:ext uri="{FF2B5EF4-FFF2-40B4-BE49-F238E27FC236}">
                  <a16:creationId xmlns:a16="http://schemas.microsoft.com/office/drawing/2014/main" id="{00000000-0008-0000-0000-00003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0" name="Check Box 832" hidden="1">
              <a:extLst>
                <a:ext uri="{63B3BB69-23CF-44E3-9099-C40C66FF867C}">
                  <a14:compatExt spid="_x0000_s2880"/>
                </a:ext>
                <a:ext uri="{FF2B5EF4-FFF2-40B4-BE49-F238E27FC236}">
                  <a16:creationId xmlns:a16="http://schemas.microsoft.com/office/drawing/2014/main" id="{00000000-0008-0000-0000-00004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81" name="Check Box 833" hidden="1">
              <a:extLst>
                <a:ext uri="{63B3BB69-23CF-44E3-9099-C40C66FF867C}">
                  <a14:compatExt spid="_x0000_s2881"/>
                </a:ext>
                <a:ext uri="{FF2B5EF4-FFF2-40B4-BE49-F238E27FC236}">
                  <a16:creationId xmlns:a16="http://schemas.microsoft.com/office/drawing/2014/main" id="{00000000-0008-0000-0000-00004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26</xdr:row>
          <xdr:rowOff>152400</xdr:rowOff>
        </xdr:from>
        <xdr:to>
          <xdr:col>10</xdr:col>
          <xdr:colOff>68580</xdr:colOff>
          <xdr:row>28</xdr:row>
          <xdr:rowOff>0</xdr:rowOff>
        </xdr:to>
        <xdr:sp macro="" textlink="">
          <xdr:nvSpPr>
            <xdr:cNvPr id="2882" name="Check Box 834" hidden="1">
              <a:extLst>
                <a:ext uri="{63B3BB69-23CF-44E3-9099-C40C66FF867C}">
                  <a14:compatExt spid="_x0000_s2882"/>
                </a:ext>
                <a:ext uri="{FF2B5EF4-FFF2-40B4-BE49-F238E27FC236}">
                  <a16:creationId xmlns:a16="http://schemas.microsoft.com/office/drawing/2014/main" id="{00000000-0008-0000-0000-00004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3" name="Check Box 835" hidden="1">
              <a:extLst>
                <a:ext uri="{63B3BB69-23CF-44E3-9099-C40C66FF867C}">
                  <a14:compatExt spid="_x0000_s2883"/>
                </a:ext>
                <a:ext uri="{FF2B5EF4-FFF2-40B4-BE49-F238E27FC236}">
                  <a16:creationId xmlns:a16="http://schemas.microsoft.com/office/drawing/2014/main" id="{00000000-0008-0000-0000-00004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4" name="Check Box 836" hidden="1">
              <a:extLst>
                <a:ext uri="{63B3BB69-23CF-44E3-9099-C40C66FF867C}">
                  <a14:compatExt spid="_x0000_s2884"/>
                </a:ext>
                <a:ext uri="{FF2B5EF4-FFF2-40B4-BE49-F238E27FC236}">
                  <a16:creationId xmlns:a16="http://schemas.microsoft.com/office/drawing/2014/main" id="{00000000-0008-0000-0000-00004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5" name="Check Box 837" hidden="1">
              <a:extLst>
                <a:ext uri="{63B3BB69-23CF-44E3-9099-C40C66FF867C}">
                  <a14:compatExt spid="_x0000_s2885"/>
                </a:ext>
                <a:ext uri="{FF2B5EF4-FFF2-40B4-BE49-F238E27FC236}">
                  <a16:creationId xmlns:a16="http://schemas.microsoft.com/office/drawing/2014/main" id="{00000000-0008-0000-0000-00004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6" name="Check Box 838" hidden="1">
              <a:extLst>
                <a:ext uri="{63B3BB69-23CF-44E3-9099-C40C66FF867C}">
                  <a14:compatExt spid="_x0000_s2886"/>
                </a:ext>
                <a:ext uri="{FF2B5EF4-FFF2-40B4-BE49-F238E27FC236}">
                  <a16:creationId xmlns:a16="http://schemas.microsoft.com/office/drawing/2014/main" id="{00000000-0008-0000-0000-00004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7" name="Check Box 839" hidden="1">
              <a:extLst>
                <a:ext uri="{63B3BB69-23CF-44E3-9099-C40C66FF867C}">
                  <a14:compatExt spid="_x0000_s2887"/>
                </a:ext>
                <a:ext uri="{FF2B5EF4-FFF2-40B4-BE49-F238E27FC236}">
                  <a16:creationId xmlns:a16="http://schemas.microsoft.com/office/drawing/2014/main" id="{00000000-0008-0000-0000-00004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8" name="Check Box 840" hidden="1">
              <a:extLst>
                <a:ext uri="{63B3BB69-23CF-44E3-9099-C40C66FF867C}">
                  <a14:compatExt spid="_x0000_s2888"/>
                </a:ext>
                <a:ext uri="{FF2B5EF4-FFF2-40B4-BE49-F238E27FC236}">
                  <a16:creationId xmlns:a16="http://schemas.microsoft.com/office/drawing/2014/main" id="{00000000-0008-0000-0000-00004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89" name="Check Box 841" hidden="1">
              <a:extLst>
                <a:ext uri="{63B3BB69-23CF-44E3-9099-C40C66FF867C}">
                  <a14:compatExt spid="_x0000_s2889"/>
                </a:ext>
                <a:ext uri="{FF2B5EF4-FFF2-40B4-BE49-F238E27FC236}">
                  <a16:creationId xmlns:a16="http://schemas.microsoft.com/office/drawing/2014/main" id="{00000000-0008-0000-0000-00004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0" name="Check Box 842" hidden="1">
              <a:extLst>
                <a:ext uri="{63B3BB69-23CF-44E3-9099-C40C66FF867C}">
                  <a14:compatExt spid="_x0000_s2890"/>
                </a:ext>
                <a:ext uri="{FF2B5EF4-FFF2-40B4-BE49-F238E27FC236}">
                  <a16:creationId xmlns:a16="http://schemas.microsoft.com/office/drawing/2014/main" id="{00000000-0008-0000-0000-00004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1" name="Check Box 843" hidden="1">
              <a:extLst>
                <a:ext uri="{63B3BB69-23CF-44E3-9099-C40C66FF867C}">
                  <a14:compatExt spid="_x0000_s2891"/>
                </a:ext>
                <a:ext uri="{FF2B5EF4-FFF2-40B4-BE49-F238E27FC236}">
                  <a16:creationId xmlns:a16="http://schemas.microsoft.com/office/drawing/2014/main" id="{00000000-0008-0000-0000-00004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2" name="Check Box 844" hidden="1">
              <a:extLst>
                <a:ext uri="{63B3BB69-23CF-44E3-9099-C40C66FF867C}">
                  <a14:compatExt spid="_x0000_s2892"/>
                </a:ext>
                <a:ext uri="{FF2B5EF4-FFF2-40B4-BE49-F238E27FC236}">
                  <a16:creationId xmlns:a16="http://schemas.microsoft.com/office/drawing/2014/main" id="{00000000-0008-0000-0000-00004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3" name="Check Box 845" hidden="1">
              <a:extLst>
                <a:ext uri="{63B3BB69-23CF-44E3-9099-C40C66FF867C}">
                  <a14:compatExt spid="_x0000_s2893"/>
                </a:ext>
                <a:ext uri="{FF2B5EF4-FFF2-40B4-BE49-F238E27FC236}">
                  <a16:creationId xmlns:a16="http://schemas.microsoft.com/office/drawing/2014/main" id="{00000000-0008-0000-0000-00004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4" name="Check Box 846" hidden="1">
              <a:extLst>
                <a:ext uri="{63B3BB69-23CF-44E3-9099-C40C66FF867C}">
                  <a14:compatExt spid="_x0000_s2894"/>
                </a:ext>
                <a:ext uri="{FF2B5EF4-FFF2-40B4-BE49-F238E27FC236}">
                  <a16:creationId xmlns:a16="http://schemas.microsoft.com/office/drawing/2014/main" id="{00000000-0008-0000-0000-00004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5" name="Check Box 847" hidden="1">
              <a:extLst>
                <a:ext uri="{63B3BB69-23CF-44E3-9099-C40C66FF867C}">
                  <a14:compatExt spid="_x0000_s2895"/>
                </a:ext>
                <a:ext uri="{FF2B5EF4-FFF2-40B4-BE49-F238E27FC236}">
                  <a16:creationId xmlns:a16="http://schemas.microsoft.com/office/drawing/2014/main" id="{00000000-0008-0000-0000-00004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6" name="Check Box 848" hidden="1">
              <a:extLst>
                <a:ext uri="{63B3BB69-23CF-44E3-9099-C40C66FF867C}">
                  <a14:compatExt spid="_x0000_s2896"/>
                </a:ext>
                <a:ext uri="{FF2B5EF4-FFF2-40B4-BE49-F238E27FC236}">
                  <a16:creationId xmlns:a16="http://schemas.microsoft.com/office/drawing/2014/main" id="{00000000-0008-0000-0000-00005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7" name="Check Box 849" hidden="1">
              <a:extLst>
                <a:ext uri="{63B3BB69-23CF-44E3-9099-C40C66FF867C}">
                  <a14:compatExt spid="_x0000_s2897"/>
                </a:ext>
                <a:ext uri="{FF2B5EF4-FFF2-40B4-BE49-F238E27FC236}">
                  <a16:creationId xmlns:a16="http://schemas.microsoft.com/office/drawing/2014/main" id="{00000000-0008-0000-0000-00005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8" name="Check Box 850" hidden="1">
              <a:extLst>
                <a:ext uri="{63B3BB69-23CF-44E3-9099-C40C66FF867C}">
                  <a14:compatExt spid="_x0000_s2898"/>
                </a:ext>
                <a:ext uri="{FF2B5EF4-FFF2-40B4-BE49-F238E27FC236}">
                  <a16:creationId xmlns:a16="http://schemas.microsoft.com/office/drawing/2014/main" id="{00000000-0008-0000-0000-00005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899" name="Check Box 851" hidden="1">
              <a:extLst>
                <a:ext uri="{63B3BB69-23CF-44E3-9099-C40C66FF867C}">
                  <a14:compatExt spid="_x0000_s2899"/>
                </a:ext>
                <a:ext uri="{FF2B5EF4-FFF2-40B4-BE49-F238E27FC236}">
                  <a16:creationId xmlns:a16="http://schemas.microsoft.com/office/drawing/2014/main" id="{00000000-0008-0000-0000-00005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0" name="Check Box 852" hidden="1">
              <a:extLst>
                <a:ext uri="{63B3BB69-23CF-44E3-9099-C40C66FF867C}">
                  <a14:compatExt spid="_x0000_s2900"/>
                </a:ext>
                <a:ext uri="{FF2B5EF4-FFF2-40B4-BE49-F238E27FC236}">
                  <a16:creationId xmlns:a16="http://schemas.microsoft.com/office/drawing/2014/main" id="{00000000-0008-0000-0000-00005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1" name="Check Box 853" hidden="1">
              <a:extLst>
                <a:ext uri="{63B3BB69-23CF-44E3-9099-C40C66FF867C}">
                  <a14:compatExt spid="_x0000_s2901"/>
                </a:ext>
                <a:ext uri="{FF2B5EF4-FFF2-40B4-BE49-F238E27FC236}">
                  <a16:creationId xmlns:a16="http://schemas.microsoft.com/office/drawing/2014/main" id="{00000000-0008-0000-0000-00005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2" name="Check Box 854" hidden="1">
              <a:extLst>
                <a:ext uri="{63B3BB69-23CF-44E3-9099-C40C66FF867C}">
                  <a14:compatExt spid="_x0000_s2902"/>
                </a:ext>
                <a:ext uri="{FF2B5EF4-FFF2-40B4-BE49-F238E27FC236}">
                  <a16:creationId xmlns:a16="http://schemas.microsoft.com/office/drawing/2014/main" id="{00000000-0008-0000-0000-00005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03" name="Check Box 855" hidden="1">
              <a:extLst>
                <a:ext uri="{63B3BB69-23CF-44E3-9099-C40C66FF867C}">
                  <a14:compatExt spid="_x0000_s2903"/>
                </a:ext>
                <a:ext uri="{FF2B5EF4-FFF2-40B4-BE49-F238E27FC236}">
                  <a16:creationId xmlns:a16="http://schemas.microsoft.com/office/drawing/2014/main" id="{00000000-0008-0000-0000-00005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4" name="Check Box 856" hidden="1">
              <a:extLst>
                <a:ext uri="{63B3BB69-23CF-44E3-9099-C40C66FF867C}">
                  <a14:compatExt spid="_x0000_s2904"/>
                </a:ext>
                <a:ext uri="{FF2B5EF4-FFF2-40B4-BE49-F238E27FC236}">
                  <a16:creationId xmlns:a16="http://schemas.microsoft.com/office/drawing/2014/main" id="{00000000-0008-0000-0000-00005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5" name="Check Box 857" hidden="1">
              <a:extLst>
                <a:ext uri="{63B3BB69-23CF-44E3-9099-C40C66FF867C}">
                  <a14:compatExt spid="_x0000_s2905"/>
                </a:ext>
                <a:ext uri="{FF2B5EF4-FFF2-40B4-BE49-F238E27FC236}">
                  <a16:creationId xmlns:a16="http://schemas.microsoft.com/office/drawing/2014/main" id="{00000000-0008-0000-0000-00005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06" name="Check Box 858" hidden="1">
              <a:extLst>
                <a:ext uri="{63B3BB69-23CF-44E3-9099-C40C66FF867C}">
                  <a14:compatExt spid="_x0000_s2906"/>
                </a:ext>
                <a:ext uri="{FF2B5EF4-FFF2-40B4-BE49-F238E27FC236}">
                  <a16:creationId xmlns:a16="http://schemas.microsoft.com/office/drawing/2014/main" id="{00000000-0008-0000-0000-00005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07" name="Check Box 859" hidden="1">
              <a:extLst>
                <a:ext uri="{63B3BB69-23CF-44E3-9099-C40C66FF867C}">
                  <a14:compatExt spid="_x0000_s2907"/>
                </a:ext>
                <a:ext uri="{FF2B5EF4-FFF2-40B4-BE49-F238E27FC236}">
                  <a16:creationId xmlns:a16="http://schemas.microsoft.com/office/drawing/2014/main" id="{00000000-0008-0000-0000-00005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8" name="Check Box 860" hidden="1">
              <a:extLst>
                <a:ext uri="{63B3BB69-23CF-44E3-9099-C40C66FF867C}">
                  <a14:compatExt spid="_x0000_s2908"/>
                </a:ext>
                <a:ext uri="{FF2B5EF4-FFF2-40B4-BE49-F238E27FC236}">
                  <a16:creationId xmlns:a16="http://schemas.microsoft.com/office/drawing/2014/main" id="{00000000-0008-0000-0000-00005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09" name="Check Box 861" hidden="1">
              <a:extLst>
                <a:ext uri="{63B3BB69-23CF-44E3-9099-C40C66FF867C}">
                  <a14:compatExt spid="_x0000_s2909"/>
                </a:ext>
                <a:ext uri="{FF2B5EF4-FFF2-40B4-BE49-F238E27FC236}">
                  <a16:creationId xmlns:a16="http://schemas.microsoft.com/office/drawing/2014/main" id="{00000000-0008-0000-0000-00005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10" name="Check Box 862" hidden="1">
              <a:extLst>
                <a:ext uri="{63B3BB69-23CF-44E3-9099-C40C66FF867C}">
                  <a14:compatExt spid="_x0000_s2910"/>
                </a:ext>
                <a:ext uri="{FF2B5EF4-FFF2-40B4-BE49-F238E27FC236}">
                  <a16:creationId xmlns:a16="http://schemas.microsoft.com/office/drawing/2014/main" id="{00000000-0008-0000-0000-00005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11" name="Check Box 863" hidden="1">
              <a:extLst>
                <a:ext uri="{63B3BB69-23CF-44E3-9099-C40C66FF867C}">
                  <a14:compatExt spid="_x0000_s2911"/>
                </a:ext>
                <a:ext uri="{FF2B5EF4-FFF2-40B4-BE49-F238E27FC236}">
                  <a16:creationId xmlns:a16="http://schemas.microsoft.com/office/drawing/2014/main" id="{00000000-0008-0000-0000-00005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12" name="Check Box 864" hidden="1">
              <a:extLst>
                <a:ext uri="{63B3BB69-23CF-44E3-9099-C40C66FF867C}">
                  <a14:compatExt spid="_x0000_s2912"/>
                </a:ext>
                <a:ext uri="{FF2B5EF4-FFF2-40B4-BE49-F238E27FC236}">
                  <a16:creationId xmlns:a16="http://schemas.microsoft.com/office/drawing/2014/main" id="{00000000-0008-0000-0000-00006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13" name="Check Box 865" hidden="1">
              <a:extLst>
                <a:ext uri="{63B3BB69-23CF-44E3-9099-C40C66FF867C}">
                  <a14:compatExt spid="_x0000_s2913"/>
                </a:ext>
                <a:ext uri="{FF2B5EF4-FFF2-40B4-BE49-F238E27FC236}">
                  <a16:creationId xmlns:a16="http://schemas.microsoft.com/office/drawing/2014/main" id="{00000000-0008-0000-0000-00006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14" name="Check Box 866" hidden="1">
              <a:extLst>
                <a:ext uri="{63B3BB69-23CF-44E3-9099-C40C66FF867C}">
                  <a14:compatExt spid="_x0000_s2914"/>
                </a:ext>
                <a:ext uri="{FF2B5EF4-FFF2-40B4-BE49-F238E27FC236}">
                  <a16:creationId xmlns:a16="http://schemas.microsoft.com/office/drawing/2014/main" id="{00000000-0008-0000-0000-00006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15" name="Check Box 867" hidden="1">
              <a:extLst>
                <a:ext uri="{63B3BB69-23CF-44E3-9099-C40C66FF867C}">
                  <a14:compatExt spid="_x0000_s2915"/>
                </a:ext>
                <a:ext uri="{FF2B5EF4-FFF2-40B4-BE49-F238E27FC236}">
                  <a16:creationId xmlns:a16="http://schemas.microsoft.com/office/drawing/2014/main" id="{00000000-0008-0000-0000-00006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16" name="Check Box 868" hidden="1">
              <a:extLst>
                <a:ext uri="{63B3BB69-23CF-44E3-9099-C40C66FF867C}">
                  <a14:compatExt spid="_x0000_s2916"/>
                </a:ext>
                <a:ext uri="{FF2B5EF4-FFF2-40B4-BE49-F238E27FC236}">
                  <a16:creationId xmlns:a16="http://schemas.microsoft.com/office/drawing/2014/main" id="{00000000-0008-0000-0000-00006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17" name="Check Box 869" hidden="1">
              <a:extLst>
                <a:ext uri="{63B3BB69-23CF-44E3-9099-C40C66FF867C}">
                  <a14:compatExt spid="_x0000_s2917"/>
                </a:ext>
                <a:ext uri="{FF2B5EF4-FFF2-40B4-BE49-F238E27FC236}">
                  <a16:creationId xmlns:a16="http://schemas.microsoft.com/office/drawing/2014/main" id="{00000000-0008-0000-0000-00006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18" name="Check Box 870" hidden="1">
              <a:extLst>
                <a:ext uri="{63B3BB69-23CF-44E3-9099-C40C66FF867C}">
                  <a14:compatExt spid="_x0000_s2918"/>
                </a:ext>
                <a:ext uri="{FF2B5EF4-FFF2-40B4-BE49-F238E27FC236}">
                  <a16:creationId xmlns:a16="http://schemas.microsoft.com/office/drawing/2014/main" id="{00000000-0008-0000-0000-00006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19" name="Check Box 871" hidden="1">
              <a:extLst>
                <a:ext uri="{63B3BB69-23CF-44E3-9099-C40C66FF867C}">
                  <a14:compatExt spid="_x0000_s2919"/>
                </a:ext>
                <a:ext uri="{FF2B5EF4-FFF2-40B4-BE49-F238E27FC236}">
                  <a16:creationId xmlns:a16="http://schemas.microsoft.com/office/drawing/2014/main" id="{00000000-0008-0000-0000-00006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0" name="Check Box 872" hidden="1">
              <a:extLst>
                <a:ext uri="{63B3BB69-23CF-44E3-9099-C40C66FF867C}">
                  <a14:compatExt spid="_x0000_s2920"/>
                </a:ext>
                <a:ext uri="{FF2B5EF4-FFF2-40B4-BE49-F238E27FC236}">
                  <a16:creationId xmlns:a16="http://schemas.microsoft.com/office/drawing/2014/main" id="{00000000-0008-0000-0000-00006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21" name="Check Box 873" hidden="1">
              <a:extLst>
                <a:ext uri="{63B3BB69-23CF-44E3-9099-C40C66FF867C}">
                  <a14:compatExt spid="_x0000_s2921"/>
                </a:ext>
                <a:ext uri="{FF2B5EF4-FFF2-40B4-BE49-F238E27FC236}">
                  <a16:creationId xmlns:a16="http://schemas.microsoft.com/office/drawing/2014/main" id="{00000000-0008-0000-0000-00006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22" name="Check Box 874" hidden="1">
              <a:extLst>
                <a:ext uri="{63B3BB69-23CF-44E3-9099-C40C66FF867C}">
                  <a14:compatExt spid="_x0000_s2922"/>
                </a:ext>
                <a:ext uri="{FF2B5EF4-FFF2-40B4-BE49-F238E27FC236}">
                  <a16:creationId xmlns:a16="http://schemas.microsoft.com/office/drawing/2014/main" id="{00000000-0008-0000-0000-00006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3" name="Check Box 875" hidden="1">
              <a:extLst>
                <a:ext uri="{63B3BB69-23CF-44E3-9099-C40C66FF867C}">
                  <a14:compatExt spid="_x0000_s2923"/>
                </a:ext>
                <a:ext uri="{FF2B5EF4-FFF2-40B4-BE49-F238E27FC236}">
                  <a16:creationId xmlns:a16="http://schemas.microsoft.com/office/drawing/2014/main" id="{00000000-0008-0000-0000-00006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4" name="Check Box 876" hidden="1">
              <a:extLst>
                <a:ext uri="{63B3BB69-23CF-44E3-9099-C40C66FF867C}">
                  <a14:compatExt spid="_x0000_s2924"/>
                </a:ext>
                <a:ext uri="{FF2B5EF4-FFF2-40B4-BE49-F238E27FC236}">
                  <a16:creationId xmlns:a16="http://schemas.microsoft.com/office/drawing/2014/main" id="{00000000-0008-0000-0000-00006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25" name="Check Box 877" hidden="1">
              <a:extLst>
                <a:ext uri="{63B3BB69-23CF-44E3-9099-C40C66FF867C}">
                  <a14:compatExt spid="_x0000_s2925"/>
                </a:ext>
                <a:ext uri="{FF2B5EF4-FFF2-40B4-BE49-F238E27FC236}">
                  <a16:creationId xmlns:a16="http://schemas.microsoft.com/office/drawing/2014/main" id="{00000000-0008-0000-0000-00006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27</xdr:row>
          <xdr:rowOff>152400</xdr:rowOff>
        </xdr:from>
        <xdr:to>
          <xdr:col>10</xdr:col>
          <xdr:colOff>68580</xdr:colOff>
          <xdr:row>29</xdr:row>
          <xdr:rowOff>0</xdr:rowOff>
        </xdr:to>
        <xdr:sp macro="" textlink="">
          <xdr:nvSpPr>
            <xdr:cNvPr id="2926" name="Check Box 878" hidden="1">
              <a:extLst>
                <a:ext uri="{63B3BB69-23CF-44E3-9099-C40C66FF867C}">
                  <a14:compatExt spid="_x0000_s2926"/>
                </a:ext>
                <a:ext uri="{FF2B5EF4-FFF2-40B4-BE49-F238E27FC236}">
                  <a16:creationId xmlns:a16="http://schemas.microsoft.com/office/drawing/2014/main" id="{00000000-0008-0000-0000-00006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7" name="Check Box 879" hidden="1">
              <a:extLst>
                <a:ext uri="{63B3BB69-23CF-44E3-9099-C40C66FF867C}">
                  <a14:compatExt spid="_x0000_s2927"/>
                </a:ext>
                <a:ext uri="{FF2B5EF4-FFF2-40B4-BE49-F238E27FC236}">
                  <a16:creationId xmlns:a16="http://schemas.microsoft.com/office/drawing/2014/main" id="{00000000-0008-0000-0000-00006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8" name="Check Box 880" hidden="1">
              <a:extLst>
                <a:ext uri="{63B3BB69-23CF-44E3-9099-C40C66FF867C}">
                  <a14:compatExt spid="_x0000_s2928"/>
                </a:ext>
                <a:ext uri="{FF2B5EF4-FFF2-40B4-BE49-F238E27FC236}">
                  <a16:creationId xmlns:a16="http://schemas.microsoft.com/office/drawing/2014/main" id="{00000000-0008-0000-0000-00007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29" name="Check Box 881" hidden="1">
              <a:extLst>
                <a:ext uri="{63B3BB69-23CF-44E3-9099-C40C66FF867C}">
                  <a14:compatExt spid="_x0000_s2929"/>
                </a:ext>
                <a:ext uri="{FF2B5EF4-FFF2-40B4-BE49-F238E27FC236}">
                  <a16:creationId xmlns:a16="http://schemas.microsoft.com/office/drawing/2014/main" id="{00000000-0008-0000-0000-00007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0" name="Check Box 882" hidden="1">
              <a:extLst>
                <a:ext uri="{63B3BB69-23CF-44E3-9099-C40C66FF867C}">
                  <a14:compatExt spid="_x0000_s2930"/>
                </a:ext>
                <a:ext uri="{FF2B5EF4-FFF2-40B4-BE49-F238E27FC236}">
                  <a16:creationId xmlns:a16="http://schemas.microsoft.com/office/drawing/2014/main" id="{00000000-0008-0000-0000-00007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1" name="Check Box 883" hidden="1">
              <a:extLst>
                <a:ext uri="{63B3BB69-23CF-44E3-9099-C40C66FF867C}">
                  <a14:compatExt spid="_x0000_s2931"/>
                </a:ext>
                <a:ext uri="{FF2B5EF4-FFF2-40B4-BE49-F238E27FC236}">
                  <a16:creationId xmlns:a16="http://schemas.microsoft.com/office/drawing/2014/main" id="{00000000-0008-0000-0000-00007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2" name="Check Box 884" hidden="1">
              <a:extLst>
                <a:ext uri="{63B3BB69-23CF-44E3-9099-C40C66FF867C}">
                  <a14:compatExt spid="_x0000_s2932"/>
                </a:ext>
                <a:ext uri="{FF2B5EF4-FFF2-40B4-BE49-F238E27FC236}">
                  <a16:creationId xmlns:a16="http://schemas.microsoft.com/office/drawing/2014/main" id="{00000000-0008-0000-0000-00007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3" name="Check Box 885" hidden="1">
              <a:extLst>
                <a:ext uri="{63B3BB69-23CF-44E3-9099-C40C66FF867C}">
                  <a14:compatExt spid="_x0000_s2933"/>
                </a:ext>
                <a:ext uri="{FF2B5EF4-FFF2-40B4-BE49-F238E27FC236}">
                  <a16:creationId xmlns:a16="http://schemas.microsoft.com/office/drawing/2014/main" id="{00000000-0008-0000-0000-00007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4" name="Check Box 886" hidden="1">
              <a:extLst>
                <a:ext uri="{63B3BB69-23CF-44E3-9099-C40C66FF867C}">
                  <a14:compatExt spid="_x0000_s2934"/>
                </a:ext>
                <a:ext uri="{FF2B5EF4-FFF2-40B4-BE49-F238E27FC236}">
                  <a16:creationId xmlns:a16="http://schemas.microsoft.com/office/drawing/2014/main" id="{00000000-0008-0000-0000-00007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5" name="Check Box 887" hidden="1">
              <a:extLst>
                <a:ext uri="{63B3BB69-23CF-44E3-9099-C40C66FF867C}">
                  <a14:compatExt spid="_x0000_s2935"/>
                </a:ext>
                <a:ext uri="{FF2B5EF4-FFF2-40B4-BE49-F238E27FC236}">
                  <a16:creationId xmlns:a16="http://schemas.microsoft.com/office/drawing/2014/main" id="{00000000-0008-0000-0000-00007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6" name="Check Box 888" hidden="1">
              <a:extLst>
                <a:ext uri="{63B3BB69-23CF-44E3-9099-C40C66FF867C}">
                  <a14:compatExt spid="_x0000_s2936"/>
                </a:ext>
                <a:ext uri="{FF2B5EF4-FFF2-40B4-BE49-F238E27FC236}">
                  <a16:creationId xmlns:a16="http://schemas.microsoft.com/office/drawing/2014/main" id="{00000000-0008-0000-0000-00007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7" name="Check Box 889" hidden="1">
              <a:extLst>
                <a:ext uri="{63B3BB69-23CF-44E3-9099-C40C66FF867C}">
                  <a14:compatExt spid="_x0000_s2937"/>
                </a:ext>
                <a:ext uri="{FF2B5EF4-FFF2-40B4-BE49-F238E27FC236}">
                  <a16:creationId xmlns:a16="http://schemas.microsoft.com/office/drawing/2014/main" id="{00000000-0008-0000-0000-00007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8" name="Check Box 890" hidden="1">
              <a:extLst>
                <a:ext uri="{63B3BB69-23CF-44E3-9099-C40C66FF867C}">
                  <a14:compatExt spid="_x0000_s2938"/>
                </a:ext>
                <a:ext uri="{FF2B5EF4-FFF2-40B4-BE49-F238E27FC236}">
                  <a16:creationId xmlns:a16="http://schemas.microsoft.com/office/drawing/2014/main" id="{00000000-0008-0000-0000-00007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39" name="Check Box 891" hidden="1">
              <a:extLst>
                <a:ext uri="{63B3BB69-23CF-44E3-9099-C40C66FF867C}">
                  <a14:compatExt spid="_x0000_s2939"/>
                </a:ext>
                <a:ext uri="{FF2B5EF4-FFF2-40B4-BE49-F238E27FC236}">
                  <a16:creationId xmlns:a16="http://schemas.microsoft.com/office/drawing/2014/main" id="{00000000-0008-0000-0000-00007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40" name="Check Box 892" hidden="1">
              <a:extLst>
                <a:ext uri="{63B3BB69-23CF-44E3-9099-C40C66FF867C}">
                  <a14:compatExt spid="_x0000_s2940"/>
                </a:ext>
                <a:ext uri="{FF2B5EF4-FFF2-40B4-BE49-F238E27FC236}">
                  <a16:creationId xmlns:a16="http://schemas.microsoft.com/office/drawing/2014/main" id="{00000000-0008-0000-0000-00007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41" name="Check Box 893" hidden="1">
              <a:extLst>
                <a:ext uri="{63B3BB69-23CF-44E3-9099-C40C66FF867C}">
                  <a14:compatExt spid="_x0000_s2941"/>
                </a:ext>
                <a:ext uri="{FF2B5EF4-FFF2-40B4-BE49-F238E27FC236}">
                  <a16:creationId xmlns:a16="http://schemas.microsoft.com/office/drawing/2014/main" id="{00000000-0008-0000-0000-00007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42" name="Check Box 894" hidden="1">
              <a:extLst>
                <a:ext uri="{63B3BB69-23CF-44E3-9099-C40C66FF867C}">
                  <a14:compatExt spid="_x0000_s2942"/>
                </a:ext>
                <a:ext uri="{FF2B5EF4-FFF2-40B4-BE49-F238E27FC236}">
                  <a16:creationId xmlns:a16="http://schemas.microsoft.com/office/drawing/2014/main" id="{00000000-0008-0000-0000-00007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43" name="Check Box 895" hidden="1">
              <a:extLst>
                <a:ext uri="{63B3BB69-23CF-44E3-9099-C40C66FF867C}">
                  <a14:compatExt spid="_x0000_s2943"/>
                </a:ext>
                <a:ext uri="{FF2B5EF4-FFF2-40B4-BE49-F238E27FC236}">
                  <a16:creationId xmlns:a16="http://schemas.microsoft.com/office/drawing/2014/main" id="{00000000-0008-0000-0000-00007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44" name="Check Box 896" hidden="1">
              <a:extLst>
                <a:ext uri="{63B3BB69-23CF-44E3-9099-C40C66FF867C}">
                  <a14:compatExt spid="_x0000_s2944"/>
                </a:ext>
                <a:ext uri="{FF2B5EF4-FFF2-40B4-BE49-F238E27FC236}">
                  <a16:creationId xmlns:a16="http://schemas.microsoft.com/office/drawing/2014/main" id="{00000000-0008-0000-0000-00008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45" name="Check Box 897" hidden="1">
              <a:extLst>
                <a:ext uri="{63B3BB69-23CF-44E3-9099-C40C66FF867C}">
                  <a14:compatExt spid="_x0000_s2945"/>
                </a:ext>
                <a:ext uri="{FF2B5EF4-FFF2-40B4-BE49-F238E27FC236}">
                  <a16:creationId xmlns:a16="http://schemas.microsoft.com/office/drawing/2014/main" id="{00000000-0008-0000-0000-00008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46" name="Check Box 898" hidden="1">
              <a:extLst>
                <a:ext uri="{63B3BB69-23CF-44E3-9099-C40C66FF867C}">
                  <a14:compatExt spid="_x0000_s2946"/>
                </a:ext>
                <a:ext uri="{FF2B5EF4-FFF2-40B4-BE49-F238E27FC236}">
                  <a16:creationId xmlns:a16="http://schemas.microsoft.com/office/drawing/2014/main" id="{00000000-0008-0000-0000-00008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47" name="Check Box 899" hidden="1">
              <a:extLst>
                <a:ext uri="{63B3BB69-23CF-44E3-9099-C40C66FF867C}">
                  <a14:compatExt spid="_x0000_s2947"/>
                </a:ext>
                <a:ext uri="{FF2B5EF4-FFF2-40B4-BE49-F238E27FC236}">
                  <a16:creationId xmlns:a16="http://schemas.microsoft.com/office/drawing/2014/main" id="{00000000-0008-0000-0000-00008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48" name="Check Box 900" hidden="1">
              <a:extLst>
                <a:ext uri="{63B3BB69-23CF-44E3-9099-C40C66FF867C}">
                  <a14:compatExt spid="_x0000_s2948"/>
                </a:ext>
                <a:ext uri="{FF2B5EF4-FFF2-40B4-BE49-F238E27FC236}">
                  <a16:creationId xmlns:a16="http://schemas.microsoft.com/office/drawing/2014/main" id="{00000000-0008-0000-0000-00008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49" name="Check Box 901" hidden="1">
              <a:extLst>
                <a:ext uri="{63B3BB69-23CF-44E3-9099-C40C66FF867C}">
                  <a14:compatExt spid="_x0000_s2949"/>
                </a:ext>
                <a:ext uri="{FF2B5EF4-FFF2-40B4-BE49-F238E27FC236}">
                  <a16:creationId xmlns:a16="http://schemas.microsoft.com/office/drawing/2014/main" id="{00000000-0008-0000-0000-00008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50" name="Check Box 902" hidden="1">
              <a:extLst>
                <a:ext uri="{63B3BB69-23CF-44E3-9099-C40C66FF867C}">
                  <a14:compatExt spid="_x0000_s2950"/>
                </a:ext>
                <a:ext uri="{FF2B5EF4-FFF2-40B4-BE49-F238E27FC236}">
                  <a16:creationId xmlns:a16="http://schemas.microsoft.com/office/drawing/2014/main" id="{00000000-0008-0000-0000-00008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51" name="Check Box 903" hidden="1">
              <a:extLst>
                <a:ext uri="{63B3BB69-23CF-44E3-9099-C40C66FF867C}">
                  <a14:compatExt spid="_x0000_s2951"/>
                </a:ext>
                <a:ext uri="{FF2B5EF4-FFF2-40B4-BE49-F238E27FC236}">
                  <a16:creationId xmlns:a16="http://schemas.microsoft.com/office/drawing/2014/main" id="{00000000-0008-0000-0000-00008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52" name="Check Box 904" hidden="1">
              <a:extLst>
                <a:ext uri="{63B3BB69-23CF-44E3-9099-C40C66FF867C}">
                  <a14:compatExt spid="_x0000_s2952"/>
                </a:ext>
                <a:ext uri="{FF2B5EF4-FFF2-40B4-BE49-F238E27FC236}">
                  <a16:creationId xmlns:a16="http://schemas.microsoft.com/office/drawing/2014/main" id="{00000000-0008-0000-0000-00008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53" name="Check Box 905" hidden="1">
              <a:extLst>
                <a:ext uri="{63B3BB69-23CF-44E3-9099-C40C66FF867C}">
                  <a14:compatExt spid="_x0000_s2953"/>
                </a:ext>
                <a:ext uri="{FF2B5EF4-FFF2-40B4-BE49-F238E27FC236}">
                  <a16:creationId xmlns:a16="http://schemas.microsoft.com/office/drawing/2014/main" id="{00000000-0008-0000-0000-00008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54" name="Check Box 906" hidden="1">
              <a:extLst>
                <a:ext uri="{63B3BB69-23CF-44E3-9099-C40C66FF867C}">
                  <a14:compatExt spid="_x0000_s2954"/>
                </a:ext>
                <a:ext uri="{FF2B5EF4-FFF2-40B4-BE49-F238E27FC236}">
                  <a16:creationId xmlns:a16="http://schemas.microsoft.com/office/drawing/2014/main" id="{00000000-0008-0000-0000-00008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55" name="Check Box 907" hidden="1">
              <a:extLst>
                <a:ext uri="{63B3BB69-23CF-44E3-9099-C40C66FF867C}">
                  <a14:compatExt spid="_x0000_s2955"/>
                </a:ext>
                <a:ext uri="{FF2B5EF4-FFF2-40B4-BE49-F238E27FC236}">
                  <a16:creationId xmlns:a16="http://schemas.microsoft.com/office/drawing/2014/main" id="{00000000-0008-0000-0000-00008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56" name="Check Box 908" hidden="1">
              <a:extLst>
                <a:ext uri="{63B3BB69-23CF-44E3-9099-C40C66FF867C}">
                  <a14:compatExt spid="_x0000_s2956"/>
                </a:ext>
                <a:ext uri="{FF2B5EF4-FFF2-40B4-BE49-F238E27FC236}">
                  <a16:creationId xmlns:a16="http://schemas.microsoft.com/office/drawing/2014/main" id="{00000000-0008-0000-0000-00008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57" name="Check Box 909" hidden="1">
              <a:extLst>
                <a:ext uri="{63B3BB69-23CF-44E3-9099-C40C66FF867C}">
                  <a14:compatExt spid="_x0000_s2957"/>
                </a:ext>
                <a:ext uri="{FF2B5EF4-FFF2-40B4-BE49-F238E27FC236}">
                  <a16:creationId xmlns:a16="http://schemas.microsoft.com/office/drawing/2014/main" id="{00000000-0008-0000-0000-00008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58" name="Check Box 910" hidden="1">
              <a:extLst>
                <a:ext uri="{63B3BB69-23CF-44E3-9099-C40C66FF867C}">
                  <a14:compatExt spid="_x0000_s2958"/>
                </a:ext>
                <a:ext uri="{FF2B5EF4-FFF2-40B4-BE49-F238E27FC236}">
                  <a16:creationId xmlns:a16="http://schemas.microsoft.com/office/drawing/2014/main" id="{00000000-0008-0000-0000-00008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59" name="Check Box 911" hidden="1">
              <a:extLst>
                <a:ext uri="{63B3BB69-23CF-44E3-9099-C40C66FF867C}">
                  <a14:compatExt spid="_x0000_s2959"/>
                </a:ext>
                <a:ext uri="{FF2B5EF4-FFF2-40B4-BE49-F238E27FC236}">
                  <a16:creationId xmlns:a16="http://schemas.microsoft.com/office/drawing/2014/main" id="{00000000-0008-0000-0000-00008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60" name="Check Box 912" hidden="1">
              <a:extLst>
                <a:ext uri="{63B3BB69-23CF-44E3-9099-C40C66FF867C}">
                  <a14:compatExt spid="_x0000_s2960"/>
                </a:ext>
                <a:ext uri="{FF2B5EF4-FFF2-40B4-BE49-F238E27FC236}">
                  <a16:creationId xmlns:a16="http://schemas.microsoft.com/office/drawing/2014/main" id="{00000000-0008-0000-0000-00009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61" name="Check Box 913" hidden="1">
              <a:extLst>
                <a:ext uri="{63B3BB69-23CF-44E3-9099-C40C66FF867C}">
                  <a14:compatExt spid="_x0000_s2961"/>
                </a:ext>
                <a:ext uri="{FF2B5EF4-FFF2-40B4-BE49-F238E27FC236}">
                  <a16:creationId xmlns:a16="http://schemas.microsoft.com/office/drawing/2014/main" id="{00000000-0008-0000-0000-00009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62" name="Check Box 914" hidden="1">
              <a:extLst>
                <a:ext uri="{63B3BB69-23CF-44E3-9099-C40C66FF867C}">
                  <a14:compatExt spid="_x0000_s2962"/>
                </a:ext>
                <a:ext uri="{FF2B5EF4-FFF2-40B4-BE49-F238E27FC236}">
                  <a16:creationId xmlns:a16="http://schemas.microsoft.com/office/drawing/2014/main" id="{00000000-0008-0000-0000-00009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63" name="Check Box 915" hidden="1">
              <a:extLst>
                <a:ext uri="{63B3BB69-23CF-44E3-9099-C40C66FF867C}">
                  <a14:compatExt spid="_x0000_s2963"/>
                </a:ext>
                <a:ext uri="{FF2B5EF4-FFF2-40B4-BE49-F238E27FC236}">
                  <a16:creationId xmlns:a16="http://schemas.microsoft.com/office/drawing/2014/main" id="{00000000-0008-0000-0000-00009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64" name="Check Box 916" hidden="1">
              <a:extLst>
                <a:ext uri="{63B3BB69-23CF-44E3-9099-C40C66FF867C}">
                  <a14:compatExt spid="_x0000_s2964"/>
                </a:ext>
                <a:ext uri="{FF2B5EF4-FFF2-40B4-BE49-F238E27FC236}">
                  <a16:creationId xmlns:a16="http://schemas.microsoft.com/office/drawing/2014/main" id="{00000000-0008-0000-0000-00009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65" name="Check Box 917" hidden="1">
              <a:extLst>
                <a:ext uri="{63B3BB69-23CF-44E3-9099-C40C66FF867C}">
                  <a14:compatExt spid="_x0000_s2965"/>
                </a:ext>
                <a:ext uri="{FF2B5EF4-FFF2-40B4-BE49-F238E27FC236}">
                  <a16:creationId xmlns:a16="http://schemas.microsoft.com/office/drawing/2014/main" id="{00000000-0008-0000-0000-00009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66" name="Check Box 918" hidden="1">
              <a:extLst>
                <a:ext uri="{63B3BB69-23CF-44E3-9099-C40C66FF867C}">
                  <a14:compatExt spid="_x0000_s2966"/>
                </a:ext>
                <a:ext uri="{FF2B5EF4-FFF2-40B4-BE49-F238E27FC236}">
                  <a16:creationId xmlns:a16="http://schemas.microsoft.com/office/drawing/2014/main" id="{00000000-0008-0000-0000-00009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67" name="Check Box 919" hidden="1">
              <a:extLst>
                <a:ext uri="{63B3BB69-23CF-44E3-9099-C40C66FF867C}">
                  <a14:compatExt spid="_x0000_s2967"/>
                </a:ext>
                <a:ext uri="{FF2B5EF4-FFF2-40B4-BE49-F238E27FC236}">
                  <a16:creationId xmlns:a16="http://schemas.microsoft.com/office/drawing/2014/main" id="{00000000-0008-0000-0000-00009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68" name="Check Box 920" hidden="1">
              <a:extLst>
                <a:ext uri="{63B3BB69-23CF-44E3-9099-C40C66FF867C}">
                  <a14:compatExt spid="_x0000_s2968"/>
                </a:ext>
                <a:ext uri="{FF2B5EF4-FFF2-40B4-BE49-F238E27FC236}">
                  <a16:creationId xmlns:a16="http://schemas.microsoft.com/office/drawing/2014/main" id="{00000000-0008-0000-0000-00009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69" name="Check Box 921" hidden="1">
              <a:extLst>
                <a:ext uri="{63B3BB69-23CF-44E3-9099-C40C66FF867C}">
                  <a14:compatExt spid="_x0000_s2969"/>
                </a:ext>
                <a:ext uri="{FF2B5EF4-FFF2-40B4-BE49-F238E27FC236}">
                  <a16:creationId xmlns:a16="http://schemas.microsoft.com/office/drawing/2014/main" id="{00000000-0008-0000-0000-00009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28</xdr:row>
          <xdr:rowOff>152400</xdr:rowOff>
        </xdr:from>
        <xdr:to>
          <xdr:col>10</xdr:col>
          <xdr:colOff>68580</xdr:colOff>
          <xdr:row>30</xdr:row>
          <xdr:rowOff>0</xdr:rowOff>
        </xdr:to>
        <xdr:sp macro="" textlink="">
          <xdr:nvSpPr>
            <xdr:cNvPr id="2970" name="Check Box 922" hidden="1">
              <a:extLst>
                <a:ext uri="{63B3BB69-23CF-44E3-9099-C40C66FF867C}">
                  <a14:compatExt spid="_x0000_s2970"/>
                </a:ext>
                <a:ext uri="{FF2B5EF4-FFF2-40B4-BE49-F238E27FC236}">
                  <a16:creationId xmlns:a16="http://schemas.microsoft.com/office/drawing/2014/main" id="{00000000-0008-0000-0000-00009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1" name="Check Box 923" hidden="1">
              <a:extLst>
                <a:ext uri="{63B3BB69-23CF-44E3-9099-C40C66FF867C}">
                  <a14:compatExt spid="_x0000_s2971"/>
                </a:ext>
                <a:ext uri="{FF2B5EF4-FFF2-40B4-BE49-F238E27FC236}">
                  <a16:creationId xmlns:a16="http://schemas.microsoft.com/office/drawing/2014/main" id="{00000000-0008-0000-0000-00009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2" name="Check Box 924" hidden="1">
              <a:extLst>
                <a:ext uri="{63B3BB69-23CF-44E3-9099-C40C66FF867C}">
                  <a14:compatExt spid="_x0000_s2972"/>
                </a:ext>
                <a:ext uri="{FF2B5EF4-FFF2-40B4-BE49-F238E27FC236}">
                  <a16:creationId xmlns:a16="http://schemas.microsoft.com/office/drawing/2014/main" id="{00000000-0008-0000-0000-00009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3" name="Check Box 925" hidden="1">
              <a:extLst>
                <a:ext uri="{63B3BB69-23CF-44E3-9099-C40C66FF867C}">
                  <a14:compatExt spid="_x0000_s2973"/>
                </a:ext>
                <a:ext uri="{FF2B5EF4-FFF2-40B4-BE49-F238E27FC236}">
                  <a16:creationId xmlns:a16="http://schemas.microsoft.com/office/drawing/2014/main" id="{00000000-0008-0000-0000-00009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4" name="Check Box 926" hidden="1">
              <a:extLst>
                <a:ext uri="{63B3BB69-23CF-44E3-9099-C40C66FF867C}">
                  <a14:compatExt spid="_x0000_s2974"/>
                </a:ext>
                <a:ext uri="{FF2B5EF4-FFF2-40B4-BE49-F238E27FC236}">
                  <a16:creationId xmlns:a16="http://schemas.microsoft.com/office/drawing/2014/main" id="{00000000-0008-0000-0000-00009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5" name="Check Box 927" hidden="1">
              <a:extLst>
                <a:ext uri="{63B3BB69-23CF-44E3-9099-C40C66FF867C}">
                  <a14:compatExt spid="_x0000_s2975"/>
                </a:ext>
                <a:ext uri="{FF2B5EF4-FFF2-40B4-BE49-F238E27FC236}">
                  <a16:creationId xmlns:a16="http://schemas.microsoft.com/office/drawing/2014/main" id="{00000000-0008-0000-0000-00009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6" name="Check Box 928" hidden="1">
              <a:extLst>
                <a:ext uri="{63B3BB69-23CF-44E3-9099-C40C66FF867C}">
                  <a14:compatExt spid="_x0000_s2976"/>
                </a:ext>
                <a:ext uri="{FF2B5EF4-FFF2-40B4-BE49-F238E27FC236}">
                  <a16:creationId xmlns:a16="http://schemas.microsoft.com/office/drawing/2014/main" id="{00000000-0008-0000-0000-0000A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7" name="Check Box 929" hidden="1">
              <a:extLst>
                <a:ext uri="{63B3BB69-23CF-44E3-9099-C40C66FF867C}">
                  <a14:compatExt spid="_x0000_s2977"/>
                </a:ext>
                <a:ext uri="{FF2B5EF4-FFF2-40B4-BE49-F238E27FC236}">
                  <a16:creationId xmlns:a16="http://schemas.microsoft.com/office/drawing/2014/main" id="{00000000-0008-0000-0000-0000A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8" name="Check Box 930" hidden="1">
              <a:extLst>
                <a:ext uri="{63B3BB69-23CF-44E3-9099-C40C66FF867C}">
                  <a14:compatExt spid="_x0000_s2978"/>
                </a:ext>
                <a:ext uri="{FF2B5EF4-FFF2-40B4-BE49-F238E27FC236}">
                  <a16:creationId xmlns:a16="http://schemas.microsoft.com/office/drawing/2014/main" id="{00000000-0008-0000-0000-0000A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79" name="Check Box 931" hidden="1">
              <a:extLst>
                <a:ext uri="{63B3BB69-23CF-44E3-9099-C40C66FF867C}">
                  <a14:compatExt spid="_x0000_s2979"/>
                </a:ext>
                <a:ext uri="{FF2B5EF4-FFF2-40B4-BE49-F238E27FC236}">
                  <a16:creationId xmlns:a16="http://schemas.microsoft.com/office/drawing/2014/main" id="{00000000-0008-0000-0000-0000A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0" name="Check Box 932" hidden="1">
              <a:extLst>
                <a:ext uri="{63B3BB69-23CF-44E3-9099-C40C66FF867C}">
                  <a14:compatExt spid="_x0000_s2980"/>
                </a:ext>
                <a:ext uri="{FF2B5EF4-FFF2-40B4-BE49-F238E27FC236}">
                  <a16:creationId xmlns:a16="http://schemas.microsoft.com/office/drawing/2014/main" id="{00000000-0008-0000-0000-0000A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1" name="Check Box 933" hidden="1">
              <a:extLst>
                <a:ext uri="{63B3BB69-23CF-44E3-9099-C40C66FF867C}">
                  <a14:compatExt spid="_x0000_s2981"/>
                </a:ext>
                <a:ext uri="{FF2B5EF4-FFF2-40B4-BE49-F238E27FC236}">
                  <a16:creationId xmlns:a16="http://schemas.microsoft.com/office/drawing/2014/main" id="{00000000-0008-0000-0000-0000A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2" name="Check Box 934" hidden="1">
              <a:extLst>
                <a:ext uri="{63B3BB69-23CF-44E3-9099-C40C66FF867C}">
                  <a14:compatExt spid="_x0000_s2982"/>
                </a:ext>
                <a:ext uri="{FF2B5EF4-FFF2-40B4-BE49-F238E27FC236}">
                  <a16:creationId xmlns:a16="http://schemas.microsoft.com/office/drawing/2014/main" id="{00000000-0008-0000-0000-0000A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3" name="Check Box 935" hidden="1">
              <a:extLst>
                <a:ext uri="{63B3BB69-23CF-44E3-9099-C40C66FF867C}">
                  <a14:compatExt spid="_x0000_s2983"/>
                </a:ext>
                <a:ext uri="{FF2B5EF4-FFF2-40B4-BE49-F238E27FC236}">
                  <a16:creationId xmlns:a16="http://schemas.microsoft.com/office/drawing/2014/main" id="{00000000-0008-0000-0000-0000A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4" name="Check Box 936" hidden="1">
              <a:extLst>
                <a:ext uri="{63B3BB69-23CF-44E3-9099-C40C66FF867C}">
                  <a14:compatExt spid="_x0000_s2984"/>
                </a:ext>
                <a:ext uri="{FF2B5EF4-FFF2-40B4-BE49-F238E27FC236}">
                  <a16:creationId xmlns:a16="http://schemas.microsoft.com/office/drawing/2014/main" id="{00000000-0008-0000-0000-0000A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5" name="Check Box 937" hidden="1">
              <a:extLst>
                <a:ext uri="{63B3BB69-23CF-44E3-9099-C40C66FF867C}">
                  <a14:compatExt spid="_x0000_s2985"/>
                </a:ext>
                <a:ext uri="{FF2B5EF4-FFF2-40B4-BE49-F238E27FC236}">
                  <a16:creationId xmlns:a16="http://schemas.microsoft.com/office/drawing/2014/main" id="{00000000-0008-0000-0000-0000A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6" name="Check Box 938" hidden="1">
              <a:extLst>
                <a:ext uri="{63B3BB69-23CF-44E3-9099-C40C66FF867C}">
                  <a14:compatExt spid="_x0000_s2986"/>
                </a:ext>
                <a:ext uri="{FF2B5EF4-FFF2-40B4-BE49-F238E27FC236}">
                  <a16:creationId xmlns:a16="http://schemas.microsoft.com/office/drawing/2014/main" id="{00000000-0008-0000-0000-0000A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87" name="Check Box 939" hidden="1">
              <a:extLst>
                <a:ext uri="{63B3BB69-23CF-44E3-9099-C40C66FF867C}">
                  <a14:compatExt spid="_x0000_s2987"/>
                </a:ext>
                <a:ext uri="{FF2B5EF4-FFF2-40B4-BE49-F238E27FC236}">
                  <a16:creationId xmlns:a16="http://schemas.microsoft.com/office/drawing/2014/main" id="{00000000-0008-0000-0000-0000A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88" name="Check Box 940" hidden="1">
              <a:extLst>
                <a:ext uri="{63B3BB69-23CF-44E3-9099-C40C66FF867C}">
                  <a14:compatExt spid="_x0000_s2988"/>
                </a:ext>
                <a:ext uri="{FF2B5EF4-FFF2-40B4-BE49-F238E27FC236}">
                  <a16:creationId xmlns:a16="http://schemas.microsoft.com/office/drawing/2014/main" id="{00000000-0008-0000-0000-0000A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89" name="Check Box 941" hidden="1">
              <a:extLst>
                <a:ext uri="{63B3BB69-23CF-44E3-9099-C40C66FF867C}">
                  <a14:compatExt spid="_x0000_s2989"/>
                </a:ext>
                <a:ext uri="{FF2B5EF4-FFF2-40B4-BE49-F238E27FC236}">
                  <a16:creationId xmlns:a16="http://schemas.microsoft.com/office/drawing/2014/main" id="{00000000-0008-0000-0000-0000A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0" name="Check Box 942" hidden="1">
              <a:extLst>
                <a:ext uri="{63B3BB69-23CF-44E3-9099-C40C66FF867C}">
                  <a14:compatExt spid="_x0000_s2990"/>
                </a:ext>
                <a:ext uri="{FF2B5EF4-FFF2-40B4-BE49-F238E27FC236}">
                  <a16:creationId xmlns:a16="http://schemas.microsoft.com/office/drawing/2014/main" id="{00000000-0008-0000-0000-0000A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91" name="Check Box 943" hidden="1">
              <a:extLst>
                <a:ext uri="{63B3BB69-23CF-44E3-9099-C40C66FF867C}">
                  <a14:compatExt spid="_x0000_s2991"/>
                </a:ext>
                <a:ext uri="{FF2B5EF4-FFF2-40B4-BE49-F238E27FC236}">
                  <a16:creationId xmlns:a16="http://schemas.microsoft.com/office/drawing/2014/main" id="{00000000-0008-0000-0000-0000A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2" name="Check Box 944" hidden="1">
              <a:extLst>
                <a:ext uri="{63B3BB69-23CF-44E3-9099-C40C66FF867C}">
                  <a14:compatExt spid="_x0000_s2992"/>
                </a:ext>
                <a:ext uri="{FF2B5EF4-FFF2-40B4-BE49-F238E27FC236}">
                  <a16:creationId xmlns:a16="http://schemas.microsoft.com/office/drawing/2014/main" id="{00000000-0008-0000-0000-0000B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3" name="Check Box 945" hidden="1">
              <a:extLst>
                <a:ext uri="{63B3BB69-23CF-44E3-9099-C40C66FF867C}">
                  <a14:compatExt spid="_x0000_s2993"/>
                </a:ext>
                <a:ext uri="{FF2B5EF4-FFF2-40B4-BE49-F238E27FC236}">
                  <a16:creationId xmlns:a16="http://schemas.microsoft.com/office/drawing/2014/main" id="{00000000-0008-0000-0000-0000B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94" name="Check Box 946" hidden="1">
              <a:extLst>
                <a:ext uri="{63B3BB69-23CF-44E3-9099-C40C66FF867C}">
                  <a14:compatExt spid="_x0000_s2994"/>
                </a:ext>
                <a:ext uri="{FF2B5EF4-FFF2-40B4-BE49-F238E27FC236}">
                  <a16:creationId xmlns:a16="http://schemas.microsoft.com/office/drawing/2014/main" id="{00000000-0008-0000-0000-0000B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95" name="Check Box 947" hidden="1">
              <a:extLst>
                <a:ext uri="{63B3BB69-23CF-44E3-9099-C40C66FF867C}">
                  <a14:compatExt spid="_x0000_s2995"/>
                </a:ext>
                <a:ext uri="{FF2B5EF4-FFF2-40B4-BE49-F238E27FC236}">
                  <a16:creationId xmlns:a16="http://schemas.microsoft.com/office/drawing/2014/main" id="{00000000-0008-0000-0000-0000B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6" name="Check Box 948" hidden="1">
              <a:extLst>
                <a:ext uri="{63B3BB69-23CF-44E3-9099-C40C66FF867C}">
                  <a14:compatExt spid="_x0000_s2996"/>
                </a:ext>
                <a:ext uri="{FF2B5EF4-FFF2-40B4-BE49-F238E27FC236}">
                  <a16:creationId xmlns:a16="http://schemas.microsoft.com/office/drawing/2014/main" id="{00000000-0008-0000-0000-0000B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7" name="Check Box 949" hidden="1">
              <a:extLst>
                <a:ext uri="{63B3BB69-23CF-44E3-9099-C40C66FF867C}">
                  <a14:compatExt spid="_x0000_s2997"/>
                </a:ext>
                <a:ext uri="{FF2B5EF4-FFF2-40B4-BE49-F238E27FC236}">
                  <a16:creationId xmlns:a16="http://schemas.microsoft.com/office/drawing/2014/main" id="{00000000-0008-0000-0000-0000B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2998" name="Check Box 950" hidden="1">
              <a:extLst>
                <a:ext uri="{63B3BB69-23CF-44E3-9099-C40C66FF867C}">
                  <a14:compatExt spid="_x0000_s2998"/>
                </a:ext>
                <a:ext uri="{FF2B5EF4-FFF2-40B4-BE49-F238E27FC236}">
                  <a16:creationId xmlns:a16="http://schemas.microsoft.com/office/drawing/2014/main" id="{00000000-0008-0000-0000-0000B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2999" name="Check Box 951" hidden="1">
              <a:extLst>
                <a:ext uri="{63B3BB69-23CF-44E3-9099-C40C66FF867C}">
                  <a14:compatExt spid="_x0000_s2999"/>
                </a:ext>
                <a:ext uri="{FF2B5EF4-FFF2-40B4-BE49-F238E27FC236}">
                  <a16:creationId xmlns:a16="http://schemas.microsoft.com/office/drawing/2014/main" id="{00000000-0008-0000-0000-0000B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00" name="Check Box 952" hidden="1">
              <a:extLst>
                <a:ext uri="{63B3BB69-23CF-44E3-9099-C40C66FF867C}">
                  <a14:compatExt spid="_x0000_s3000"/>
                </a:ext>
                <a:ext uri="{FF2B5EF4-FFF2-40B4-BE49-F238E27FC236}">
                  <a16:creationId xmlns:a16="http://schemas.microsoft.com/office/drawing/2014/main" id="{00000000-0008-0000-0000-0000B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01" name="Check Box 953" hidden="1">
              <a:extLst>
                <a:ext uri="{63B3BB69-23CF-44E3-9099-C40C66FF867C}">
                  <a14:compatExt spid="_x0000_s3001"/>
                </a:ext>
                <a:ext uri="{FF2B5EF4-FFF2-40B4-BE49-F238E27FC236}">
                  <a16:creationId xmlns:a16="http://schemas.microsoft.com/office/drawing/2014/main" id="{00000000-0008-0000-0000-0000B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02" name="Check Box 954" hidden="1">
              <a:extLst>
                <a:ext uri="{63B3BB69-23CF-44E3-9099-C40C66FF867C}">
                  <a14:compatExt spid="_x0000_s3002"/>
                </a:ext>
                <a:ext uri="{FF2B5EF4-FFF2-40B4-BE49-F238E27FC236}">
                  <a16:creationId xmlns:a16="http://schemas.microsoft.com/office/drawing/2014/main" id="{00000000-0008-0000-0000-0000B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03" name="Check Box 955" hidden="1">
              <a:extLst>
                <a:ext uri="{63B3BB69-23CF-44E3-9099-C40C66FF867C}">
                  <a14:compatExt spid="_x0000_s3003"/>
                </a:ext>
                <a:ext uri="{FF2B5EF4-FFF2-40B4-BE49-F238E27FC236}">
                  <a16:creationId xmlns:a16="http://schemas.microsoft.com/office/drawing/2014/main" id="{00000000-0008-0000-0000-0000B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04" name="Check Box 956" hidden="1">
              <a:extLst>
                <a:ext uri="{63B3BB69-23CF-44E3-9099-C40C66FF867C}">
                  <a14:compatExt spid="_x0000_s3004"/>
                </a:ext>
                <a:ext uri="{FF2B5EF4-FFF2-40B4-BE49-F238E27FC236}">
                  <a16:creationId xmlns:a16="http://schemas.microsoft.com/office/drawing/2014/main" id="{00000000-0008-0000-0000-0000B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05" name="Check Box 957" hidden="1">
              <a:extLst>
                <a:ext uri="{63B3BB69-23CF-44E3-9099-C40C66FF867C}">
                  <a14:compatExt spid="_x0000_s3005"/>
                </a:ext>
                <a:ext uri="{FF2B5EF4-FFF2-40B4-BE49-F238E27FC236}">
                  <a16:creationId xmlns:a16="http://schemas.microsoft.com/office/drawing/2014/main" id="{00000000-0008-0000-0000-0000B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06" name="Check Box 958" hidden="1">
              <a:extLst>
                <a:ext uri="{63B3BB69-23CF-44E3-9099-C40C66FF867C}">
                  <a14:compatExt spid="_x0000_s3006"/>
                </a:ext>
                <a:ext uri="{FF2B5EF4-FFF2-40B4-BE49-F238E27FC236}">
                  <a16:creationId xmlns:a16="http://schemas.microsoft.com/office/drawing/2014/main" id="{00000000-0008-0000-0000-0000B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07" name="Check Box 959" hidden="1">
              <a:extLst>
                <a:ext uri="{63B3BB69-23CF-44E3-9099-C40C66FF867C}">
                  <a14:compatExt spid="_x0000_s3007"/>
                </a:ext>
                <a:ext uri="{FF2B5EF4-FFF2-40B4-BE49-F238E27FC236}">
                  <a16:creationId xmlns:a16="http://schemas.microsoft.com/office/drawing/2014/main" id="{00000000-0008-0000-0000-0000B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08" name="Check Box 960" hidden="1">
              <a:extLst>
                <a:ext uri="{63B3BB69-23CF-44E3-9099-C40C66FF867C}">
                  <a14:compatExt spid="_x0000_s3008"/>
                </a:ext>
                <a:ext uri="{FF2B5EF4-FFF2-40B4-BE49-F238E27FC236}">
                  <a16:creationId xmlns:a16="http://schemas.microsoft.com/office/drawing/2014/main" id="{00000000-0008-0000-0000-0000C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09" name="Check Box 961" hidden="1">
              <a:extLst>
                <a:ext uri="{63B3BB69-23CF-44E3-9099-C40C66FF867C}">
                  <a14:compatExt spid="_x0000_s3009"/>
                </a:ext>
                <a:ext uri="{FF2B5EF4-FFF2-40B4-BE49-F238E27FC236}">
                  <a16:creationId xmlns:a16="http://schemas.microsoft.com/office/drawing/2014/main" id="{00000000-0008-0000-0000-0000C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10" name="Check Box 962" hidden="1">
              <a:extLst>
                <a:ext uri="{63B3BB69-23CF-44E3-9099-C40C66FF867C}">
                  <a14:compatExt spid="_x0000_s3010"/>
                </a:ext>
                <a:ext uri="{FF2B5EF4-FFF2-40B4-BE49-F238E27FC236}">
                  <a16:creationId xmlns:a16="http://schemas.microsoft.com/office/drawing/2014/main" id="{00000000-0008-0000-0000-0000C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1" name="Check Box 963" hidden="1">
              <a:extLst>
                <a:ext uri="{63B3BB69-23CF-44E3-9099-C40C66FF867C}">
                  <a14:compatExt spid="_x0000_s3011"/>
                </a:ext>
                <a:ext uri="{FF2B5EF4-FFF2-40B4-BE49-F238E27FC236}">
                  <a16:creationId xmlns:a16="http://schemas.microsoft.com/office/drawing/2014/main" id="{00000000-0008-0000-0000-0000C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2" name="Check Box 964" hidden="1">
              <a:extLst>
                <a:ext uri="{63B3BB69-23CF-44E3-9099-C40C66FF867C}">
                  <a14:compatExt spid="_x0000_s3012"/>
                </a:ext>
                <a:ext uri="{FF2B5EF4-FFF2-40B4-BE49-F238E27FC236}">
                  <a16:creationId xmlns:a16="http://schemas.microsoft.com/office/drawing/2014/main" id="{00000000-0008-0000-0000-0000C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13" name="Check Box 965" hidden="1">
              <a:extLst>
                <a:ext uri="{63B3BB69-23CF-44E3-9099-C40C66FF867C}">
                  <a14:compatExt spid="_x0000_s3013"/>
                </a:ext>
                <a:ext uri="{FF2B5EF4-FFF2-40B4-BE49-F238E27FC236}">
                  <a16:creationId xmlns:a16="http://schemas.microsoft.com/office/drawing/2014/main" id="{00000000-0008-0000-0000-0000C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29</xdr:row>
          <xdr:rowOff>152400</xdr:rowOff>
        </xdr:from>
        <xdr:to>
          <xdr:col>10</xdr:col>
          <xdr:colOff>68580</xdr:colOff>
          <xdr:row>31</xdr:row>
          <xdr:rowOff>0</xdr:rowOff>
        </xdr:to>
        <xdr:sp macro="" textlink="">
          <xdr:nvSpPr>
            <xdr:cNvPr id="3014" name="Check Box 966" hidden="1">
              <a:extLst>
                <a:ext uri="{63B3BB69-23CF-44E3-9099-C40C66FF867C}">
                  <a14:compatExt spid="_x0000_s3014"/>
                </a:ext>
                <a:ext uri="{FF2B5EF4-FFF2-40B4-BE49-F238E27FC236}">
                  <a16:creationId xmlns:a16="http://schemas.microsoft.com/office/drawing/2014/main" id="{00000000-0008-0000-0000-0000C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5" name="Check Box 967" hidden="1">
              <a:extLst>
                <a:ext uri="{63B3BB69-23CF-44E3-9099-C40C66FF867C}">
                  <a14:compatExt spid="_x0000_s3015"/>
                </a:ext>
                <a:ext uri="{FF2B5EF4-FFF2-40B4-BE49-F238E27FC236}">
                  <a16:creationId xmlns:a16="http://schemas.microsoft.com/office/drawing/2014/main" id="{00000000-0008-0000-0000-0000C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6" name="Check Box 968" hidden="1">
              <a:extLst>
                <a:ext uri="{63B3BB69-23CF-44E3-9099-C40C66FF867C}">
                  <a14:compatExt spid="_x0000_s3016"/>
                </a:ext>
                <a:ext uri="{FF2B5EF4-FFF2-40B4-BE49-F238E27FC236}">
                  <a16:creationId xmlns:a16="http://schemas.microsoft.com/office/drawing/2014/main" id="{00000000-0008-0000-0000-0000C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7" name="Check Box 969" hidden="1">
              <a:extLst>
                <a:ext uri="{63B3BB69-23CF-44E3-9099-C40C66FF867C}">
                  <a14:compatExt spid="_x0000_s3017"/>
                </a:ext>
                <a:ext uri="{FF2B5EF4-FFF2-40B4-BE49-F238E27FC236}">
                  <a16:creationId xmlns:a16="http://schemas.microsoft.com/office/drawing/2014/main" id="{00000000-0008-0000-0000-0000C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8" name="Check Box 970" hidden="1">
              <a:extLst>
                <a:ext uri="{63B3BB69-23CF-44E3-9099-C40C66FF867C}">
                  <a14:compatExt spid="_x0000_s3018"/>
                </a:ext>
                <a:ext uri="{FF2B5EF4-FFF2-40B4-BE49-F238E27FC236}">
                  <a16:creationId xmlns:a16="http://schemas.microsoft.com/office/drawing/2014/main" id="{00000000-0008-0000-0000-0000C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19" name="Check Box 971" hidden="1">
              <a:extLst>
                <a:ext uri="{63B3BB69-23CF-44E3-9099-C40C66FF867C}">
                  <a14:compatExt spid="_x0000_s3019"/>
                </a:ext>
                <a:ext uri="{FF2B5EF4-FFF2-40B4-BE49-F238E27FC236}">
                  <a16:creationId xmlns:a16="http://schemas.microsoft.com/office/drawing/2014/main" id="{00000000-0008-0000-0000-0000C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0" name="Check Box 972" hidden="1">
              <a:extLst>
                <a:ext uri="{63B3BB69-23CF-44E3-9099-C40C66FF867C}">
                  <a14:compatExt spid="_x0000_s3020"/>
                </a:ext>
                <a:ext uri="{FF2B5EF4-FFF2-40B4-BE49-F238E27FC236}">
                  <a16:creationId xmlns:a16="http://schemas.microsoft.com/office/drawing/2014/main" id="{00000000-0008-0000-0000-0000C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1" name="Check Box 973" hidden="1">
              <a:extLst>
                <a:ext uri="{63B3BB69-23CF-44E3-9099-C40C66FF867C}">
                  <a14:compatExt spid="_x0000_s3021"/>
                </a:ext>
                <a:ext uri="{FF2B5EF4-FFF2-40B4-BE49-F238E27FC236}">
                  <a16:creationId xmlns:a16="http://schemas.microsoft.com/office/drawing/2014/main" id="{00000000-0008-0000-0000-0000C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2" name="Check Box 974" hidden="1">
              <a:extLst>
                <a:ext uri="{63B3BB69-23CF-44E3-9099-C40C66FF867C}">
                  <a14:compatExt spid="_x0000_s3022"/>
                </a:ext>
                <a:ext uri="{FF2B5EF4-FFF2-40B4-BE49-F238E27FC236}">
                  <a16:creationId xmlns:a16="http://schemas.microsoft.com/office/drawing/2014/main" id="{00000000-0008-0000-0000-0000C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3" name="Check Box 975" hidden="1">
              <a:extLst>
                <a:ext uri="{63B3BB69-23CF-44E3-9099-C40C66FF867C}">
                  <a14:compatExt spid="_x0000_s3023"/>
                </a:ext>
                <a:ext uri="{FF2B5EF4-FFF2-40B4-BE49-F238E27FC236}">
                  <a16:creationId xmlns:a16="http://schemas.microsoft.com/office/drawing/2014/main" id="{00000000-0008-0000-0000-0000C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4" name="Check Box 976" hidden="1">
              <a:extLst>
                <a:ext uri="{63B3BB69-23CF-44E3-9099-C40C66FF867C}">
                  <a14:compatExt spid="_x0000_s3024"/>
                </a:ext>
                <a:ext uri="{FF2B5EF4-FFF2-40B4-BE49-F238E27FC236}">
                  <a16:creationId xmlns:a16="http://schemas.microsoft.com/office/drawing/2014/main" id="{00000000-0008-0000-0000-0000D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5" name="Check Box 977" hidden="1">
              <a:extLst>
                <a:ext uri="{63B3BB69-23CF-44E3-9099-C40C66FF867C}">
                  <a14:compatExt spid="_x0000_s3025"/>
                </a:ext>
                <a:ext uri="{FF2B5EF4-FFF2-40B4-BE49-F238E27FC236}">
                  <a16:creationId xmlns:a16="http://schemas.microsoft.com/office/drawing/2014/main" id="{00000000-0008-0000-0000-0000D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6" name="Check Box 978" hidden="1">
              <a:extLst>
                <a:ext uri="{63B3BB69-23CF-44E3-9099-C40C66FF867C}">
                  <a14:compatExt spid="_x0000_s3026"/>
                </a:ext>
                <a:ext uri="{FF2B5EF4-FFF2-40B4-BE49-F238E27FC236}">
                  <a16:creationId xmlns:a16="http://schemas.microsoft.com/office/drawing/2014/main" id="{00000000-0008-0000-0000-0000D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7" name="Check Box 979" hidden="1">
              <a:extLst>
                <a:ext uri="{63B3BB69-23CF-44E3-9099-C40C66FF867C}">
                  <a14:compatExt spid="_x0000_s3027"/>
                </a:ext>
                <a:ext uri="{FF2B5EF4-FFF2-40B4-BE49-F238E27FC236}">
                  <a16:creationId xmlns:a16="http://schemas.microsoft.com/office/drawing/2014/main" id="{00000000-0008-0000-0000-0000D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8" name="Check Box 980" hidden="1">
              <a:extLst>
                <a:ext uri="{63B3BB69-23CF-44E3-9099-C40C66FF867C}">
                  <a14:compatExt spid="_x0000_s3028"/>
                </a:ext>
                <a:ext uri="{FF2B5EF4-FFF2-40B4-BE49-F238E27FC236}">
                  <a16:creationId xmlns:a16="http://schemas.microsoft.com/office/drawing/2014/main" id="{00000000-0008-0000-0000-0000D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29" name="Check Box 981" hidden="1">
              <a:extLst>
                <a:ext uri="{63B3BB69-23CF-44E3-9099-C40C66FF867C}">
                  <a14:compatExt spid="_x0000_s3029"/>
                </a:ext>
                <a:ext uri="{FF2B5EF4-FFF2-40B4-BE49-F238E27FC236}">
                  <a16:creationId xmlns:a16="http://schemas.microsoft.com/office/drawing/2014/main" id="{00000000-0008-0000-0000-0000D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30" name="Check Box 982" hidden="1">
              <a:extLst>
                <a:ext uri="{63B3BB69-23CF-44E3-9099-C40C66FF867C}">
                  <a14:compatExt spid="_x0000_s3030"/>
                </a:ext>
                <a:ext uri="{FF2B5EF4-FFF2-40B4-BE49-F238E27FC236}">
                  <a16:creationId xmlns:a16="http://schemas.microsoft.com/office/drawing/2014/main" id="{00000000-0008-0000-0000-0000D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31" name="Check Box 983" hidden="1">
              <a:extLst>
                <a:ext uri="{63B3BB69-23CF-44E3-9099-C40C66FF867C}">
                  <a14:compatExt spid="_x0000_s3031"/>
                </a:ext>
                <a:ext uri="{FF2B5EF4-FFF2-40B4-BE49-F238E27FC236}">
                  <a16:creationId xmlns:a16="http://schemas.microsoft.com/office/drawing/2014/main" id="{00000000-0008-0000-0000-0000D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32" name="Check Box 984" hidden="1">
              <a:extLst>
                <a:ext uri="{63B3BB69-23CF-44E3-9099-C40C66FF867C}">
                  <a14:compatExt spid="_x0000_s3032"/>
                </a:ext>
                <a:ext uri="{FF2B5EF4-FFF2-40B4-BE49-F238E27FC236}">
                  <a16:creationId xmlns:a16="http://schemas.microsoft.com/office/drawing/2014/main" id="{00000000-0008-0000-0000-0000D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33" name="Check Box 985" hidden="1">
              <a:extLst>
                <a:ext uri="{63B3BB69-23CF-44E3-9099-C40C66FF867C}">
                  <a14:compatExt spid="_x0000_s3033"/>
                </a:ext>
                <a:ext uri="{FF2B5EF4-FFF2-40B4-BE49-F238E27FC236}">
                  <a16:creationId xmlns:a16="http://schemas.microsoft.com/office/drawing/2014/main" id="{00000000-0008-0000-0000-0000D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34" name="Check Box 986" hidden="1">
              <a:extLst>
                <a:ext uri="{63B3BB69-23CF-44E3-9099-C40C66FF867C}">
                  <a14:compatExt spid="_x0000_s3034"/>
                </a:ext>
                <a:ext uri="{FF2B5EF4-FFF2-40B4-BE49-F238E27FC236}">
                  <a16:creationId xmlns:a16="http://schemas.microsoft.com/office/drawing/2014/main" id="{00000000-0008-0000-0000-0000D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35" name="Check Box 987" hidden="1">
              <a:extLst>
                <a:ext uri="{63B3BB69-23CF-44E3-9099-C40C66FF867C}">
                  <a14:compatExt spid="_x0000_s3035"/>
                </a:ext>
                <a:ext uri="{FF2B5EF4-FFF2-40B4-BE49-F238E27FC236}">
                  <a16:creationId xmlns:a16="http://schemas.microsoft.com/office/drawing/2014/main" id="{00000000-0008-0000-0000-0000D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36" name="Check Box 988" hidden="1">
              <a:extLst>
                <a:ext uri="{63B3BB69-23CF-44E3-9099-C40C66FF867C}">
                  <a14:compatExt spid="_x0000_s3036"/>
                </a:ext>
                <a:ext uri="{FF2B5EF4-FFF2-40B4-BE49-F238E27FC236}">
                  <a16:creationId xmlns:a16="http://schemas.microsoft.com/office/drawing/2014/main" id="{00000000-0008-0000-0000-0000D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37" name="Check Box 989" hidden="1">
              <a:extLst>
                <a:ext uri="{63B3BB69-23CF-44E3-9099-C40C66FF867C}">
                  <a14:compatExt spid="_x0000_s3037"/>
                </a:ext>
                <a:ext uri="{FF2B5EF4-FFF2-40B4-BE49-F238E27FC236}">
                  <a16:creationId xmlns:a16="http://schemas.microsoft.com/office/drawing/2014/main" id="{00000000-0008-0000-0000-0000D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38" name="Check Box 990" hidden="1">
              <a:extLst>
                <a:ext uri="{63B3BB69-23CF-44E3-9099-C40C66FF867C}">
                  <a14:compatExt spid="_x0000_s3038"/>
                </a:ext>
                <a:ext uri="{FF2B5EF4-FFF2-40B4-BE49-F238E27FC236}">
                  <a16:creationId xmlns:a16="http://schemas.microsoft.com/office/drawing/2014/main" id="{00000000-0008-0000-0000-0000D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39" name="Check Box 991" hidden="1">
              <a:extLst>
                <a:ext uri="{63B3BB69-23CF-44E3-9099-C40C66FF867C}">
                  <a14:compatExt spid="_x0000_s3039"/>
                </a:ext>
                <a:ext uri="{FF2B5EF4-FFF2-40B4-BE49-F238E27FC236}">
                  <a16:creationId xmlns:a16="http://schemas.microsoft.com/office/drawing/2014/main" id="{00000000-0008-0000-0000-0000D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0" name="Check Box 992" hidden="1">
              <a:extLst>
                <a:ext uri="{63B3BB69-23CF-44E3-9099-C40C66FF867C}">
                  <a14:compatExt spid="_x0000_s3040"/>
                </a:ext>
                <a:ext uri="{FF2B5EF4-FFF2-40B4-BE49-F238E27FC236}">
                  <a16:creationId xmlns:a16="http://schemas.microsoft.com/office/drawing/2014/main" id="{00000000-0008-0000-0000-0000E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1" name="Check Box 993" hidden="1">
              <a:extLst>
                <a:ext uri="{63B3BB69-23CF-44E3-9099-C40C66FF867C}">
                  <a14:compatExt spid="_x0000_s3041"/>
                </a:ext>
                <a:ext uri="{FF2B5EF4-FFF2-40B4-BE49-F238E27FC236}">
                  <a16:creationId xmlns:a16="http://schemas.microsoft.com/office/drawing/2014/main" id="{00000000-0008-0000-0000-0000E1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2" name="Check Box 994" hidden="1">
              <a:extLst>
                <a:ext uri="{63B3BB69-23CF-44E3-9099-C40C66FF867C}">
                  <a14:compatExt spid="_x0000_s3042"/>
                </a:ext>
                <a:ext uri="{FF2B5EF4-FFF2-40B4-BE49-F238E27FC236}">
                  <a16:creationId xmlns:a16="http://schemas.microsoft.com/office/drawing/2014/main" id="{00000000-0008-0000-0000-0000E2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43" name="Check Box 995" hidden="1">
              <a:extLst>
                <a:ext uri="{63B3BB69-23CF-44E3-9099-C40C66FF867C}">
                  <a14:compatExt spid="_x0000_s3043"/>
                </a:ext>
                <a:ext uri="{FF2B5EF4-FFF2-40B4-BE49-F238E27FC236}">
                  <a16:creationId xmlns:a16="http://schemas.microsoft.com/office/drawing/2014/main" id="{00000000-0008-0000-0000-0000E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4" name="Check Box 996" hidden="1">
              <a:extLst>
                <a:ext uri="{63B3BB69-23CF-44E3-9099-C40C66FF867C}">
                  <a14:compatExt spid="_x0000_s3044"/>
                </a:ext>
                <a:ext uri="{FF2B5EF4-FFF2-40B4-BE49-F238E27FC236}">
                  <a16:creationId xmlns:a16="http://schemas.microsoft.com/office/drawing/2014/main" id="{00000000-0008-0000-0000-0000E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5" name="Check Box 997" hidden="1">
              <a:extLst>
                <a:ext uri="{63B3BB69-23CF-44E3-9099-C40C66FF867C}">
                  <a14:compatExt spid="_x0000_s3045"/>
                </a:ext>
                <a:ext uri="{FF2B5EF4-FFF2-40B4-BE49-F238E27FC236}">
                  <a16:creationId xmlns:a16="http://schemas.microsoft.com/office/drawing/2014/main" id="{00000000-0008-0000-0000-0000E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46" name="Check Box 998" hidden="1">
              <a:extLst>
                <a:ext uri="{63B3BB69-23CF-44E3-9099-C40C66FF867C}">
                  <a14:compatExt spid="_x0000_s3046"/>
                </a:ext>
                <a:ext uri="{FF2B5EF4-FFF2-40B4-BE49-F238E27FC236}">
                  <a16:creationId xmlns:a16="http://schemas.microsoft.com/office/drawing/2014/main" id="{00000000-0008-0000-0000-0000E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47" name="Check Box 999" hidden="1">
              <a:extLst>
                <a:ext uri="{63B3BB69-23CF-44E3-9099-C40C66FF867C}">
                  <a14:compatExt spid="_x0000_s3047"/>
                </a:ext>
                <a:ext uri="{FF2B5EF4-FFF2-40B4-BE49-F238E27FC236}">
                  <a16:creationId xmlns:a16="http://schemas.microsoft.com/office/drawing/2014/main" id="{00000000-0008-0000-0000-0000E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8" name="Check Box 1000" hidden="1">
              <a:extLst>
                <a:ext uri="{63B3BB69-23CF-44E3-9099-C40C66FF867C}">
                  <a14:compatExt spid="_x0000_s3048"/>
                </a:ext>
                <a:ext uri="{FF2B5EF4-FFF2-40B4-BE49-F238E27FC236}">
                  <a16:creationId xmlns:a16="http://schemas.microsoft.com/office/drawing/2014/main" id="{00000000-0008-0000-0000-0000E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49" name="Check Box 1001" hidden="1">
              <a:extLst>
                <a:ext uri="{63B3BB69-23CF-44E3-9099-C40C66FF867C}">
                  <a14:compatExt spid="_x0000_s3049"/>
                </a:ext>
                <a:ext uri="{FF2B5EF4-FFF2-40B4-BE49-F238E27FC236}">
                  <a16:creationId xmlns:a16="http://schemas.microsoft.com/office/drawing/2014/main" id="{00000000-0008-0000-0000-0000E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50" name="Check Box 1002" hidden="1">
              <a:extLst>
                <a:ext uri="{63B3BB69-23CF-44E3-9099-C40C66FF867C}">
                  <a14:compatExt spid="_x0000_s3050"/>
                </a:ext>
                <a:ext uri="{FF2B5EF4-FFF2-40B4-BE49-F238E27FC236}">
                  <a16:creationId xmlns:a16="http://schemas.microsoft.com/office/drawing/2014/main" id="{00000000-0008-0000-0000-0000E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51" name="Check Box 1003" hidden="1">
              <a:extLst>
                <a:ext uri="{63B3BB69-23CF-44E3-9099-C40C66FF867C}">
                  <a14:compatExt spid="_x0000_s3051"/>
                </a:ext>
                <a:ext uri="{FF2B5EF4-FFF2-40B4-BE49-F238E27FC236}">
                  <a16:creationId xmlns:a16="http://schemas.microsoft.com/office/drawing/2014/main" id="{00000000-0008-0000-0000-0000E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52" name="Check Box 1004" hidden="1">
              <a:extLst>
                <a:ext uri="{63B3BB69-23CF-44E3-9099-C40C66FF867C}">
                  <a14:compatExt spid="_x0000_s3052"/>
                </a:ext>
                <a:ext uri="{FF2B5EF4-FFF2-40B4-BE49-F238E27FC236}">
                  <a16:creationId xmlns:a16="http://schemas.microsoft.com/office/drawing/2014/main" id="{00000000-0008-0000-0000-0000E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53" name="Check Box 1005" hidden="1">
              <a:extLst>
                <a:ext uri="{63B3BB69-23CF-44E3-9099-C40C66FF867C}">
                  <a14:compatExt spid="_x0000_s3053"/>
                </a:ext>
                <a:ext uri="{FF2B5EF4-FFF2-40B4-BE49-F238E27FC236}">
                  <a16:creationId xmlns:a16="http://schemas.microsoft.com/office/drawing/2014/main" id="{00000000-0008-0000-0000-0000E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30</xdr:row>
          <xdr:rowOff>152400</xdr:rowOff>
        </xdr:from>
        <xdr:to>
          <xdr:col>10</xdr:col>
          <xdr:colOff>68580</xdr:colOff>
          <xdr:row>32</xdr:row>
          <xdr:rowOff>0</xdr:rowOff>
        </xdr:to>
        <xdr:sp macro="" textlink="">
          <xdr:nvSpPr>
            <xdr:cNvPr id="3054" name="Check Box 1006" hidden="1">
              <a:extLst>
                <a:ext uri="{63B3BB69-23CF-44E3-9099-C40C66FF867C}">
                  <a14:compatExt spid="_x0000_s3054"/>
                </a:ext>
                <a:ext uri="{FF2B5EF4-FFF2-40B4-BE49-F238E27FC236}">
                  <a16:creationId xmlns:a16="http://schemas.microsoft.com/office/drawing/2014/main" id="{00000000-0008-0000-0000-0000E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55" name="Check Box 1007" hidden="1">
              <a:extLst>
                <a:ext uri="{63B3BB69-23CF-44E3-9099-C40C66FF867C}">
                  <a14:compatExt spid="_x0000_s3055"/>
                </a:ext>
                <a:ext uri="{FF2B5EF4-FFF2-40B4-BE49-F238E27FC236}">
                  <a16:creationId xmlns:a16="http://schemas.microsoft.com/office/drawing/2014/main" id="{00000000-0008-0000-0000-0000EF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56" name="Check Box 1008" hidden="1">
              <a:extLst>
                <a:ext uri="{63B3BB69-23CF-44E3-9099-C40C66FF867C}">
                  <a14:compatExt spid="_x0000_s3056"/>
                </a:ext>
                <a:ext uri="{FF2B5EF4-FFF2-40B4-BE49-F238E27FC236}">
                  <a16:creationId xmlns:a16="http://schemas.microsoft.com/office/drawing/2014/main" id="{00000000-0008-0000-0000-0000F0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59" name="Check Box 1011" hidden="1">
              <a:extLst>
                <a:ext uri="{63B3BB69-23CF-44E3-9099-C40C66FF867C}">
                  <a14:compatExt spid="_x0000_s3059"/>
                </a:ext>
                <a:ext uri="{FF2B5EF4-FFF2-40B4-BE49-F238E27FC236}">
                  <a16:creationId xmlns:a16="http://schemas.microsoft.com/office/drawing/2014/main" id="{00000000-0008-0000-0000-0000F3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0" name="Check Box 1012" hidden="1">
              <a:extLst>
                <a:ext uri="{63B3BB69-23CF-44E3-9099-C40C66FF867C}">
                  <a14:compatExt spid="_x0000_s3060"/>
                </a:ext>
                <a:ext uri="{FF2B5EF4-FFF2-40B4-BE49-F238E27FC236}">
                  <a16:creationId xmlns:a16="http://schemas.microsoft.com/office/drawing/2014/main" id="{00000000-0008-0000-0000-0000F4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1" name="Check Box 1013" hidden="1">
              <a:extLst>
                <a:ext uri="{63B3BB69-23CF-44E3-9099-C40C66FF867C}">
                  <a14:compatExt spid="_x0000_s3061"/>
                </a:ext>
                <a:ext uri="{FF2B5EF4-FFF2-40B4-BE49-F238E27FC236}">
                  <a16:creationId xmlns:a16="http://schemas.microsoft.com/office/drawing/2014/main" id="{00000000-0008-0000-0000-0000F5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2" name="Check Box 1014" hidden="1">
              <a:extLst>
                <a:ext uri="{63B3BB69-23CF-44E3-9099-C40C66FF867C}">
                  <a14:compatExt spid="_x0000_s3062"/>
                </a:ext>
                <a:ext uri="{FF2B5EF4-FFF2-40B4-BE49-F238E27FC236}">
                  <a16:creationId xmlns:a16="http://schemas.microsoft.com/office/drawing/2014/main" id="{00000000-0008-0000-0000-0000F6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3" name="Check Box 1015" hidden="1">
              <a:extLst>
                <a:ext uri="{63B3BB69-23CF-44E3-9099-C40C66FF867C}">
                  <a14:compatExt spid="_x0000_s3063"/>
                </a:ext>
                <a:ext uri="{FF2B5EF4-FFF2-40B4-BE49-F238E27FC236}">
                  <a16:creationId xmlns:a16="http://schemas.microsoft.com/office/drawing/2014/main" id="{00000000-0008-0000-0000-0000F7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4" name="Check Box 1016" hidden="1">
              <a:extLst>
                <a:ext uri="{63B3BB69-23CF-44E3-9099-C40C66FF867C}">
                  <a14:compatExt spid="_x0000_s3064"/>
                </a:ext>
                <a:ext uri="{FF2B5EF4-FFF2-40B4-BE49-F238E27FC236}">
                  <a16:creationId xmlns:a16="http://schemas.microsoft.com/office/drawing/2014/main" id="{00000000-0008-0000-0000-0000F8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5" name="Check Box 1017" hidden="1">
              <a:extLst>
                <a:ext uri="{63B3BB69-23CF-44E3-9099-C40C66FF867C}">
                  <a14:compatExt spid="_x0000_s3065"/>
                </a:ext>
                <a:ext uri="{FF2B5EF4-FFF2-40B4-BE49-F238E27FC236}">
                  <a16:creationId xmlns:a16="http://schemas.microsoft.com/office/drawing/2014/main" id="{00000000-0008-0000-0000-0000F9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6" name="Check Box 1018" hidden="1">
              <a:extLst>
                <a:ext uri="{63B3BB69-23CF-44E3-9099-C40C66FF867C}">
                  <a14:compatExt spid="_x0000_s3066"/>
                </a:ext>
                <a:ext uri="{FF2B5EF4-FFF2-40B4-BE49-F238E27FC236}">
                  <a16:creationId xmlns:a16="http://schemas.microsoft.com/office/drawing/2014/main" id="{00000000-0008-0000-0000-0000FA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7" name="Check Box 1019" hidden="1">
              <a:extLst>
                <a:ext uri="{63B3BB69-23CF-44E3-9099-C40C66FF867C}">
                  <a14:compatExt spid="_x0000_s3067"/>
                </a:ext>
                <a:ext uri="{FF2B5EF4-FFF2-40B4-BE49-F238E27FC236}">
                  <a16:creationId xmlns:a16="http://schemas.microsoft.com/office/drawing/2014/main" id="{00000000-0008-0000-0000-0000FB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8" name="Check Box 1020" hidden="1">
              <a:extLst>
                <a:ext uri="{63B3BB69-23CF-44E3-9099-C40C66FF867C}">
                  <a14:compatExt spid="_x0000_s3068"/>
                </a:ext>
                <a:ext uri="{FF2B5EF4-FFF2-40B4-BE49-F238E27FC236}">
                  <a16:creationId xmlns:a16="http://schemas.microsoft.com/office/drawing/2014/main" id="{00000000-0008-0000-0000-0000FC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69" name="Check Box 1021" hidden="1">
              <a:extLst>
                <a:ext uri="{63B3BB69-23CF-44E3-9099-C40C66FF867C}">
                  <a14:compatExt spid="_x0000_s3069"/>
                </a:ext>
                <a:ext uri="{FF2B5EF4-FFF2-40B4-BE49-F238E27FC236}">
                  <a16:creationId xmlns:a16="http://schemas.microsoft.com/office/drawing/2014/main" id="{00000000-0008-0000-0000-0000FD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3070" name="Check Box 1022" hidden="1">
              <a:extLst>
                <a:ext uri="{63B3BB69-23CF-44E3-9099-C40C66FF867C}">
                  <a14:compatExt spid="_x0000_s3070"/>
                </a:ext>
                <a:ext uri="{FF2B5EF4-FFF2-40B4-BE49-F238E27FC236}">
                  <a16:creationId xmlns:a16="http://schemas.microsoft.com/office/drawing/2014/main" id="{00000000-0008-0000-0000-0000FE0B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2" name="Check Box 1026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3" name="Check Box 1027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4" name="Check Box 1028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5" name="Check Box 1029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6" name="Check Box 1030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7" name="Check Box 1031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8" name="Check Box 1032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29" name="Check Box 1033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30" name="Check Box 1034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31" name="Check Box 1035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32" name="Check Box 1036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33" name="Check Box 1037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34" name="Check Box 1038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31</xdr:row>
          <xdr:rowOff>152400</xdr:rowOff>
        </xdr:from>
        <xdr:to>
          <xdr:col>10</xdr:col>
          <xdr:colOff>68580</xdr:colOff>
          <xdr:row>33</xdr:row>
          <xdr:rowOff>0</xdr:rowOff>
        </xdr:to>
        <xdr:sp macro="" textlink="">
          <xdr:nvSpPr>
            <xdr:cNvPr id="5135" name="Check Box 1039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5</xdr:row>
          <xdr:rowOff>0</xdr:rowOff>
        </xdr:from>
        <xdr:to>
          <xdr:col>10</xdr:col>
          <xdr:colOff>68580</xdr:colOff>
          <xdr:row>6</xdr:row>
          <xdr:rowOff>30480</xdr:rowOff>
        </xdr:to>
        <xdr:sp macro="" textlink="">
          <xdr:nvSpPr>
            <xdr:cNvPr id="5163" name="Check Box 1067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</xdr:row>
          <xdr:rowOff>160020</xdr:rowOff>
        </xdr:from>
        <xdr:to>
          <xdr:col>12</xdr:col>
          <xdr:colOff>38100</xdr:colOff>
          <xdr:row>7</xdr:row>
          <xdr:rowOff>0</xdr:rowOff>
        </xdr:to>
        <xdr:sp macro="" textlink="">
          <xdr:nvSpPr>
            <xdr:cNvPr id="5164" name="Check Box 1068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</xdr:row>
          <xdr:rowOff>160020</xdr:rowOff>
        </xdr:from>
        <xdr:to>
          <xdr:col>12</xdr:col>
          <xdr:colOff>38100</xdr:colOff>
          <xdr:row>8</xdr:row>
          <xdr:rowOff>0</xdr:rowOff>
        </xdr:to>
        <xdr:sp macro="" textlink="">
          <xdr:nvSpPr>
            <xdr:cNvPr id="5165" name="Check Box 1069" hidden="1">
              <a:extLst>
                <a:ext uri="{63B3BB69-23CF-44E3-9099-C40C66FF867C}">
                  <a14:compatExt spid="_x0000_s5165"/>
                </a:ext>
                <a:ext uri="{FF2B5EF4-FFF2-40B4-BE49-F238E27FC236}">
                  <a16:creationId xmlns:a16="http://schemas.microsoft.com/office/drawing/2014/main" id="{00000000-0008-0000-0000-00002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</xdr:row>
          <xdr:rowOff>160020</xdr:rowOff>
        </xdr:from>
        <xdr:to>
          <xdr:col>12</xdr:col>
          <xdr:colOff>38100</xdr:colOff>
          <xdr:row>8</xdr:row>
          <xdr:rowOff>0</xdr:rowOff>
        </xdr:to>
        <xdr:sp macro="" textlink="">
          <xdr:nvSpPr>
            <xdr:cNvPr id="5166" name="Check Box 1070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160020</xdr:rowOff>
        </xdr:from>
        <xdr:to>
          <xdr:col>12</xdr:col>
          <xdr:colOff>38100</xdr:colOff>
          <xdr:row>9</xdr:row>
          <xdr:rowOff>0</xdr:rowOff>
        </xdr:to>
        <xdr:sp macro="" textlink="">
          <xdr:nvSpPr>
            <xdr:cNvPr id="5167" name="Check Box 1071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160020</xdr:rowOff>
        </xdr:from>
        <xdr:to>
          <xdr:col>12</xdr:col>
          <xdr:colOff>38100</xdr:colOff>
          <xdr:row>9</xdr:row>
          <xdr:rowOff>0</xdr:rowOff>
        </xdr:to>
        <xdr:sp macro="" textlink="">
          <xdr:nvSpPr>
            <xdr:cNvPr id="5168" name="Check Box 1072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</xdr:row>
          <xdr:rowOff>160020</xdr:rowOff>
        </xdr:from>
        <xdr:to>
          <xdr:col>12</xdr:col>
          <xdr:colOff>38100</xdr:colOff>
          <xdr:row>9</xdr:row>
          <xdr:rowOff>0</xdr:rowOff>
        </xdr:to>
        <xdr:sp macro="" textlink="">
          <xdr:nvSpPr>
            <xdr:cNvPr id="5169" name="Check Box 1073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160020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5170" name="Check Box 1074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160020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5171" name="Check Box 1075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</xdr:row>
          <xdr:rowOff>160020</xdr:rowOff>
        </xdr:from>
        <xdr:to>
          <xdr:col>12</xdr:col>
          <xdr:colOff>38100</xdr:colOff>
          <xdr:row>10</xdr:row>
          <xdr:rowOff>0</xdr:rowOff>
        </xdr:to>
        <xdr:sp macro="" textlink="">
          <xdr:nvSpPr>
            <xdr:cNvPr id="5172" name="Check Box 1076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160020</xdr:rowOff>
        </xdr:from>
        <xdr:to>
          <xdr:col>12</xdr:col>
          <xdr:colOff>38100</xdr:colOff>
          <xdr:row>11</xdr:row>
          <xdr:rowOff>0</xdr:rowOff>
        </xdr:to>
        <xdr:sp macro="" textlink="">
          <xdr:nvSpPr>
            <xdr:cNvPr id="5173" name="Check Box 1077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160020</xdr:rowOff>
        </xdr:from>
        <xdr:to>
          <xdr:col>12</xdr:col>
          <xdr:colOff>38100</xdr:colOff>
          <xdr:row>11</xdr:row>
          <xdr:rowOff>0</xdr:rowOff>
        </xdr:to>
        <xdr:sp macro="" textlink="">
          <xdr:nvSpPr>
            <xdr:cNvPr id="5174" name="Check Box 1078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160020</xdr:rowOff>
        </xdr:from>
        <xdr:to>
          <xdr:col>12</xdr:col>
          <xdr:colOff>38100</xdr:colOff>
          <xdr:row>11</xdr:row>
          <xdr:rowOff>0</xdr:rowOff>
        </xdr:to>
        <xdr:sp macro="" textlink="">
          <xdr:nvSpPr>
            <xdr:cNvPr id="5175" name="Check Box 1079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160020</xdr:rowOff>
        </xdr:from>
        <xdr:to>
          <xdr:col>12</xdr:col>
          <xdr:colOff>38100</xdr:colOff>
          <xdr:row>12</xdr:row>
          <xdr:rowOff>0</xdr:rowOff>
        </xdr:to>
        <xdr:sp macro="" textlink="">
          <xdr:nvSpPr>
            <xdr:cNvPr id="5176" name="Check Box 1080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160020</xdr:rowOff>
        </xdr:from>
        <xdr:to>
          <xdr:col>12</xdr:col>
          <xdr:colOff>38100</xdr:colOff>
          <xdr:row>12</xdr:row>
          <xdr:rowOff>0</xdr:rowOff>
        </xdr:to>
        <xdr:sp macro="" textlink="">
          <xdr:nvSpPr>
            <xdr:cNvPr id="5177" name="Check Box 1081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</xdr:row>
          <xdr:rowOff>160020</xdr:rowOff>
        </xdr:from>
        <xdr:to>
          <xdr:col>12</xdr:col>
          <xdr:colOff>38100</xdr:colOff>
          <xdr:row>12</xdr:row>
          <xdr:rowOff>0</xdr:rowOff>
        </xdr:to>
        <xdr:sp macro="" textlink="">
          <xdr:nvSpPr>
            <xdr:cNvPr id="5178" name="Check Box 1082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160020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5179" name="Check Box 1083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160020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5180" name="Check Box 1084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160020</xdr:rowOff>
        </xdr:from>
        <xdr:to>
          <xdr:col>12</xdr:col>
          <xdr:colOff>38100</xdr:colOff>
          <xdr:row>13</xdr:row>
          <xdr:rowOff>0</xdr:rowOff>
        </xdr:to>
        <xdr:sp macro="" textlink="">
          <xdr:nvSpPr>
            <xdr:cNvPr id="5181" name="Check Box 1085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160020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5182" name="Check Box 1086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160020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5183" name="Check Box 1087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</xdr:row>
          <xdr:rowOff>160020</xdr:rowOff>
        </xdr:from>
        <xdr:to>
          <xdr:col>12</xdr:col>
          <xdr:colOff>38100</xdr:colOff>
          <xdr:row>14</xdr:row>
          <xdr:rowOff>0</xdr:rowOff>
        </xdr:to>
        <xdr:sp macro="" textlink="">
          <xdr:nvSpPr>
            <xdr:cNvPr id="5184" name="Check Box 1088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160020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5185" name="Check Box 1089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160020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5186" name="Check Box 1090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</xdr:row>
          <xdr:rowOff>160020</xdr:rowOff>
        </xdr:from>
        <xdr:to>
          <xdr:col>12</xdr:col>
          <xdr:colOff>38100</xdr:colOff>
          <xdr:row>15</xdr:row>
          <xdr:rowOff>0</xdr:rowOff>
        </xdr:to>
        <xdr:sp macro="" textlink="">
          <xdr:nvSpPr>
            <xdr:cNvPr id="5187" name="Check Box 1091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160020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5188" name="Check Box 1092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160020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5189" name="Check Box 1093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160020</xdr:rowOff>
        </xdr:from>
        <xdr:to>
          <xdr:col>12</xdr:col>
          <xdr:colOff>38100</xdr:colOff>
          <xdr:row>16</xdr:row>
          <xdr:rowOff>0</xdr:rowOff>
        </xdr:to>
        <xdr:sp macro="" textlink="">
          <xdr:nvSpPr>
            <xdr:cNvPr id="5190" name="Check Box 1094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160020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5191" name="Check Box 1095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160020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5192" name="Check Box 1096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160020</xdr:rowOff>
        </xdr:from>
        <xdr:to>
          <xdr:col>12</xdr:col>
          <xdr:colOff>38100</xdr:colOff>
          <xdr:row>17</xdr:row>
          <xdr:rowOff>0</xdr:rowOff>
        </xdr:to>
        <xdr:sp macro="" textlink="">
          <xdr:nvSpPr>
            <xdr:cNvPr id="5193" name="Check Box 1097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160020</xdr:rowOff>
        </xdr:from>
        <xdr:to>
          <xdr:col>12</xdr:col>
          <xdr:colOff>38100</xdr:colOff>
          <xdr:row>18</xdr:row>
          <xdr:rowOff>0</xdr:rowOff>
        </xdr:to>
        <xdr:sp macro="" textlink="">
          <xdr:nvSpPr>
            <xdr:cNvPr id="5194" name="Check Box 1098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160020</xdr:rowOff>
        </xdr:from>
        <xdr:to>
          <xdr:col>12</xdr:col>
          <xdr:colOff>38100</xdr:colOff>
          <xdr:row>18</xdr:row>
          <xdr:rowOff>0</xdr:rowOff>
        </xdr:to>
        <xdr:sp macro="" textlink="">
          <xdr:nvSpPr>
            <xdr:cNvPr id="5195" name="Check Box 1099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</xdr:row>
          <xdr:rowOff>160020</xdr:rowOff>
        </xdr:from>
        <xdr:to>
          <xdr:col>12</xdr:col>
          <xdr:colOff>38100</xdr:colOff>
          <xdr:row>18</xdr:row>
          <xdr:rowOff>0</xdr:rowOff>
        </xdr:to>
        <xdr:sp macro="" textlink="">
          <xdr:nvSpPr>
            <xdr:cNvPr id="5196" name="Check Box 1100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160020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5197" name="Check Box 1101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160020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5198" name="Check Box 1102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160020</xdr:rowOff>
        </xdr:from>
        <xdr:to>
          <xdr:col>12</xdr:col>
          <xdr:colOff>38100</xdr:colOff>
          <xdr:row>19</xdr:row>
          <xdr:rowOff>0</xdr:rowOff>
        </xdr:to>
        <xdr:sp macro="" textlink="">
          <xdr:nvSpPr>
            <xdr:cNvPr id="5199" name="Check Box 1103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0" name="Check Box 1104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1" name="Check Box 1105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2" name="Check Box 1106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3" name="Check Box 1107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04" name="Check Box 1108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05" name="Check Box 1109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6" name="Check Box 1110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7" name="Check Box 1111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160020</xdr:rowOff>
        </xdr:from>
        <xdr:to>
          <xdr:col>12</xdr:col>
          <xdr:colOff>38100</xdr:colOff>
          <xdr:row>20</xdr:row>
          <xdr:rowOff>0</xdr:rowOff>
        </xdr:to>
        <xdr:sp macro="" textlink="">
          <xdr:nvSpPr>
            <xdr:cNvPr id="5208" name="Check Box 1112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09" name="Check Box 1113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0" name="Check Box 1114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1" name="Check Box 1115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2" name="Check Box 1116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13" name="Check Box 1117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14" name="Check Box 1118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5" name="Check Box 1119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6" name="Check Box 1120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160020</xdr:rowOff>
        </xdr:from>
        <xdr:to>
          <xdr:col>12</xdr:col>
          <xdr:colOff>38100</xdr:colOff>
          <xdr:row>21</xdr:row>
          <xdr:rowOff>0</xdr:rowOff>
        </xdr:to>
        <xdr:sp macro="" textlink="">
          <xdr:nvSpPr>
            <xdr:cNvPr id="5217" name="Check Box 1121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18" name="Check Box 1122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19" name="Check Box 1123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0" name="Check Box 1124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1" name="Check Box 1125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2" name="Check Box 1126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3" name="Check Box 1127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4" name="Check Box 1128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5" name="Check Box 1129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6" name="Check Box 1130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27" name="Check Box 1131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28" name="Check Box 1132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29" name="Check Box 1133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30" name="Check Box 1134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160020</xdr:rowOff>
        </xdr:from>
        <xdr:to>
          <xdr:col>12</xdr:col>
          <xdr:colOff>38100</xdr:colOff>
          <xdr:row>22</xdr:row>
          <xdr:rowOff>0</xdr:rowOff>
        </xdr:to>
        <xdr:sp macro="" textlink="">
          <xdr:nvSpPr>
            <xdr:cNvPr id="5231" name="Check Box 1135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2" name="Check Box 1136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3" name="Check Box 1137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4" name="Check Box 1138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5" name="Check Box 1139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0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6" name="Check Box 1140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7" name="Check Box 1141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8" name="Check Box 1142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0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39" name="Check Box 1143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40" name="Check Box 1144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0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1" name="Check Box 1145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2" name="Check Box 1146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0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43" name="Check Box 1147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0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44" name="Check Box 1148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0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160020</xdr:rowOff>
        </xdr:from>
        <xdr:to>
          <xdr:col>12</xdr:col>
          <xdr:colOff>38100</xdr:colOff>
          <xdr:row>23</xdr:row>
          <xdr:rowOff>0</xdr:rowOff>
        </xdr:to>
        <xdr:sp macro="" textlink="">
          <xdr:nvSpPr>
            <xdr:cNvPr id="5245" name="Check Box 1149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0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6" name="Check Box 1150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7" name="Check Box 1151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8" name="Check Box 1152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0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49" name="Check Box 1153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0" name="Check Box 1154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0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1" name="Check Box 1155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2" name="Check Box 1156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0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3" name="Check Box 1157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0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4" name="Check Box 1158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0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55" name="Check Box 1159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0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56" name="Check Box 1160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0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7" name="Check Box 1161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0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8" name="Check Box 1162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0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160020</xdr:rowOff>
        </xdr:from>
        <xdr:to>
          <xdr:col>12</xdr:col>
          <xdr:colOff>38100</xdr:colOff>
          <xdr:row>24</xdr:row>
          <xdr:rowOff>0</xdr:rowOff>
        </xdr:to>
        <xdr:sp macro="" textlink="">
          <xdr:nvSpPr>
            <xdr:cNvPr id="5259" name="Check Box 1163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0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0" name="Check Box 1164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0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1" name="Check Box 1165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0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2" name="Check Box 1166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0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3" name="Check Box 1167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id="{00000000-0008-0000-0000-00008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4" name="Check Box 1168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0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5" name="Check Box 1169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0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6" name="Check Box 1170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00000000-0008-0000-0000-00009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7" name="Check Box 1171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00000000-0008-0000-0000-00009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68" name="Check Box 1172" hidden="1">
              <a:extLst>
                <a:ext uri="{63B3BB69-23CF-44E3-9099-C40C66FF867C}">
                  <a14:compatExt spid="_x0000_s5268"/>
                </a:ext>
                <a:ext uri="{FF2B5EF4-FFF2-40B4-BE49-F238E27FC236}">
                  <a16:creationId xmlns:a16="http://schemas.microsoft.com/office/drawing/2014/main" id="{00000000-0008-0000-0000-00009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69" name="Check Box 1173" hidden="1">
              <a:extLst>
                <a:ext uri="{63B3BB69-23CF-44E3-9099-C40C66FF867C}">
                  <a14:compatExt spid="_x0000_s5269"/>
                </a:ext>
                <a:ext uri="{FF2B5EF4-FFF2-40B4-BE49-F238E27FC236}">
                  <a16:creationId xmlns:a16="http://schemas.microsoft.com/office/drawing/2014/main" id="{00000000-0008-0000-0000-00009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0" name="Check Box 1174" hidden="1">
              <a:extLst>
                <a:ext uri="{63B3BB69-23CF-44E3-9099-C40C66FF867C}">
                  <a14:compatExt spid="_x0000_s5270"/>
                </a:ext>
                <a:ext uri="{FF2B5EF4-FFF2-40B4-BE49-F238E27FC236}">
                  <a16:creationId xmlns:a16="http://schemas.microsoft.com/office/drawing/2014/main" id="{00000000-0008-0000-0000-00009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71" name="Check Box 1175" hidden="1">
              <a:extLst>
                <a:ext uri="{63B3BB69-23CF-44E3-9099-C40C66FF867C}">
                  <a14:compatExt spid="_x0000_s5271"/>
                </a:ext>
                <a:ext uri="{FF2B5EF4-FFF2-40B4-BE49-F238E27FC236}">
                  <a16:creationId xmlns:a16="http://schemas.microsoft.com/office/drawing/2014/main" id="{00000000-0008-0000-0000-00009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72" name="Check Box 1176" hidden="1">
              <a:extLst>
                <a:ext uri="{63B3BB69-23CF-44E3-9099-C40C66FF867C}">
                  <a14:compatExt spid="_x0000_s5272"/>
                </a:ext>
                <a:ext uri="{FF2B5EF4-FFF2-40B4-BE49-F238E27FC236}">
                  <a16:creationId xmlns:a16="http://schemas.microsoft.com/office/drawing/2014/main" id="{00000000-0008-0000-0000-00009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160020</xdr:rowOff>
        </xdr:from>
        <xdr:to>
          <xdr:col>12</xdr:col>
          <xdr:colOff>38100</xdr:colOff>
          <xdr:row>25</xdr:row>
          <xdr:rowOff>0</xdr:rowOff>
        </xdr:to>
        <xdr:sp macro="" textlink="">
          <xdr:nvSpPr>
            <xdr:cNvPr id="5273" name="Check Box 1177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0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4" name="Check Box 1178" hidden="1">
              <a:extLst>
                <a:ext uri="{63B3BB69-23CF-44E3-9099-C40C66FF867C}">
                  <a14:compatExt spid="_x0000_s5274"/>
                </a:ext>
                <a:ext uri="{FF2B5EF4-FFF2-40B4-BE49-F238E27FC236}">
                  <a16:creationId xmlns:a16="http://schemas.microsoft.com/office/drawing/2014/main" id="{00000000-0008-0000-0000-00009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5" name="Check Box 1179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0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6" name="Check Box 1180" hidden="1">
              <a:extLst>
                <a:ext uri="{63B3BB69-23CF-44E3-9099-C40C66FF867C}">
                  <a14:compatExt spid="_x0000_s5276"/>
                </a:ext>
                <a:ext uri="{FF2B5EF4-FFF2-40B4-BE49-F238E27FC236}">
                  <a16:creationId xmlns:a16="http://schemas.microsoft.com/office/drawing/2014/main" id="{00000000-0008-0000-0000-00009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7" name="Check Box 1181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0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8" name="Check Box 1182" hidden="1">
              <a:extLst>
                <a:ext uri="{63B3BB69-23CF-44E3-9099-C40C66FF867C}">
                  <a14:compatExt spid="_x0000_s5278"/>
                </a:ext>
                <a:ext uri="{FF2B5EF4-FFF2-40B4-BE49-F238E27FC236}">
                  <a16:creationId xmlns:a16="http://schemas.microsoft.com/office/drawing/2014/main" id="{00000000-0008-0000-0000-00009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79" name="Check Box 1183" hidden="1">
              <a:extLst>
                <a:ext uri="{63B3BB69-23CF-44E3-9099-C40C66FF867C}">
                  <a14:compatExt spid="_x0000_s5279"/>
                </a:ext>
                <a:ext uri="{FF2B5EF4-FFF2-40B4-BE49-F238E27FC236}">
                  <a16:creationId xmlns:a16="http://schemas.microsoft.com/office/drawing/2014/main" id="{00000000-0008-0000-0000-00009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0" name="Check Box 1184" hidden="1">
              <a:extLst>
                <a:ext uri="{63B3BB69-23CF-44E3-9099-C40C66FF867C}">
                  <a14:compatExt spid="_x0000_s5280"/>
                </a:ext>
                <a:ext uri="{FF2B5EF4-FFF2-40B4-BE49-F238E27FC236}">
                  <a16:creationId xmlns:a16="http://schemas.microsoft.com/office/drawing/2014/main" id="{00000000-0008-0000-0000-0000A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1" name="Check Box 1185" hidden="1">
              <a:extLst>
                <a:ext uri="{63B3BB69-23CF-44E3-9099-C40C66FF867C}">
                  <a14:compatExt spid="_x0000_s5281"/>
                </a:ext>
                <a:ext uri="{FF2B5EF4-FFF2-40B4-BE49-F238E27FC236}">
                  <a16:creationId xmlns:a16="http://schemas.microsoft.com/office/drawing/2014/main" id="{00000000-0008-0000-0000-0000A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2" name="Check Box 1186" hidden="1">
              <a:extLst>
                <a:ext uri="{63B3BB69-23CF-44E3-9099-C40C66FF867C}">
                  <a14:compatExt spid="_x0000_s5282"/>
                </a:ext>
                <a:ext uri="{FF2B5EF4-FFF2-40B4-BE49-F238E27FC236}">
                  <a16:creationId xmlns:a16="http://schemas.microsoft.com/office/drawing/2014/main" id="{00000000-0008-0000-0000-0000A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83" name="Check Box 1187" hidden="1">
              <a:extLst>
                <a:ext uri="{63B3BB69-23CF-44E3-9099-C40C66FF867C}">
                  <a14:compatExt spid="_x0000_s5283"/>
                </a:ext>
                <a:ext uri="{FF2B5EF4-FFF2-40B4-BE49-F238E27FC236}">
                  <a16:creationId xmlns:a16="http://schemas.microsoft.com/office/drawing/2014/main" id="{00000000-0008-0000-0000-0000A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84" name="Check Box 1188" hidden="1">
              <a:extLst>
                <a:ext uri="{63B3BB69-23CF-44E3-9099-C40C66FF867C}">
                  <a14:compatExt spid="_x0000_s5284"/>
                </a:ext>
                <a:ext uri="{FF2B5EF4-FFF2-40B4-BE49-F238E27FC236}">
                  <a16:creationId xmlns:a16="http://schemas.microsoft.com/office/drawing/2014/main" id="{00000000-0008-0000-0000-0000A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5" name="Check Box 1189" hidden="1">
              <a:extLst>
                <a:ext uri="{63B3BB69-23CF-44E3-9099-C40C66FF867C}">
                  <a14:compatExt spid="_x0000_s5285"/>
                </a:ext>
                <a:ext uri="{FF2B5EF4-FFF2-40B4-BE49-F238E27FC236}">
                  <a16:creationId xmlns:a16="http://schemas.microsoft.com/office/drawing/2014/main" id="{00000000-0008-0000-0000-0000A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6" name="Check Box 1190" hidden="1">
              <a:extLst>
                <a:ext uri="{63B3BB69-23CF-44E3-9099-C40C66FF867C}">
                  <a14:compatExt spid="_x0000_s5286"/>
                </a:ext>
                <a:ext uri="{FF2B5EF4-FFF2-40B4-BE49-F238E27FC236}">
                  <a16:creationId xmlns:a16="http://schemas.microsoft.com/office/drawing/2014/main" id="{00000000-0008-0000-0000-0000A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160020</xdr:rowOff>
        </xdr:from>
        <xdr:to>
          <xdr:col>12</xdr:col>
          <xdr:colOff>38100</xdr:colOff>
          <xdr:row>26</xdr:row>
          <xdr:rowOff>0</xdr:rowOff>
        </xdr:to>
        <xdr:sp macro="" textlink="">
          <xdr:nvSpPr>
            <xdr:cNvPr id="5287" name="Check Box 1191" hidden="1">
              <a:extLst>
                <a:ext uri="{63B3BB69-23CF-44E3-9099-C40C66FF867C}">
                  <a14:compatExt spid="_x0000_s5287"/>
                </a:ext>
                <a:ext uri="{FF2B5EF4-FFF2-40B4-BE49-F238E27FC236}">
                  <a16:creationId xmlns:a16="http://schemas.microsoft.com/office/drawing/2014/main" id="{00000000-0008-0000-0000-0000A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88" name="Check Box 1192" hidden="1">
              <a:extLst>
                <a:ext uri="{63B3BB69-23CF-44E3-9099-C40C66FF867C}">
                  <a14:compatExt spid="_x0000_s5288"/>
                </a:ext>
                <a:ext uri="{FF2B5EF4-FFF2-40B4-BE49-F238E27FC236}">
                  <a16:creationId xmlns:a16="http://schemas.microsoft.com/office/drawing/2014/main" id="{00000000-0008-0000-0000-0000A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89" name="Check Box 1193" hidden="1">
              <a:extLst>
                <a:ext uri="{63B3BB69-23CF-44E3-9099-C40C66FF867C}">
                  <a14:compatExt spid="_x0000_s5289"/>
                </a:ext>
                <a:ext uri="{FF2B5EF4-FFF2-40B4-BE49-F238E27FC236}">
                  <a16:creationId xmlns:a16="http://schemas.microsoft.com/office/drawing/2014/main" id="{00000000-0008-0000-0000-0000A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0" name="Check Box 1194" hidden="1">
              <a:extLst>
                <a:ext uri="{63B3BB69-23CF-44E3-9099-C40C66FF867C}">
                  <a14:compatExt spid="_x0000_s5290"/>
                </a:ext>
                <a:ext uri="{FF2B5EF4-FFF2-40B4-BE49-F238E27FC236}">
                  <a16:creationId xmlns:a16="http://schemas.microsoft.com/office/drawing/2014/main" id="{00000000-0008-0000-0000-0000A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1" name="Check Box 1195" hidden="1">
              <a:extLst>
                <a:ext uri="{63B3BB69-23CF-44E3-9099-C40C66FF867C}">
                  <a14:compatExt spid="_x0000_s5291"/>
                </a:ext>
                <a:ext uri="{FF2B5EF4-FFF2-40B4-BE49-F238E27FC236}">
                  <a16:creationId xmlns:a16="http://schemas.microsoft.com/office/drawing/2014/main" id="{00000000-0008-0000-0000-0000A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2" name="Check Box 1196" hidden="1">
              <a:extLst>
                <a:ext uri="{63B3BB69-23CF-44E3-9099-C40C66FF867C}">
                  <a14:compatExt spid="_x0000_s5292"/>
                </a:ext>
                <a:ext uri="{FF2B5EF4-FFF2-40B4-BE49-F238E27FC236}">
                  <a16:creationId xmlns:a16="http://schemas.microsoft.com/office/drawing/2014/main" id="{00000000-0008-0000-0000-0000A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3" name="Check Box 1197" hidden="1">
              <a:extLst>
                <a:ext uri="{63B3BB69-23CF-44E3-9099-C40C66FF867C}">
                  <a14:compatExt spid="_x0000_s5293"/>
                </a:ext>
                <a:ext uri="{FF2B5EF4-FFF2-40B4-BE49-F238E27FC236}">
                  <a16:creationId xmlns:a16="http://schemas.microsoft.com/office/drawing/2014/main" id="{00000000-0008-0000-0000-0000A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4" name="Check Box 1198" hidden="1">
              <a:extLst>
                <a:ext uri="{63B3BB69-23CF-44E3-9099-C40C66FF867C}">
                  <a14:compatExt spid="_x0000_s5294"/>
                </a:ext>
                <a:ext uri="{FF2B5EF4-FFF2-40B4-BE49-F238E27FC236}">
                  <a16:creationId xmlns:a16="http://schemas.microsoft.com/office/drawing/2014/main" id="{00000000-0008-0000-0000-0000A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5" name="Check Box 1199" hidden="1">
              <a:extLst>
                <a:ext uri="{63B3BB69-23CF-44E3-9099-C40C66FF867C}">
                  <a14:compatExt spid="_x0000_s5295"/>
                </a:ext>
                <a:ext uri="{FF2B5EF4-FFF2-40B4-BE49-F238E27FC236}">
                  <a16:creationId xmlns:a16="http://schemas.microsoft.com/office/drawing/2014/main" id="{00000000-0008-0000-0000-0000A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6" name="Check Box 1200" hidden="1">
              <a:extLst>
                <a:ext uri="{63B3BB69-23CF-44E3-9099-C40C66FF867C}">
                  <a14:compatExt spid="_x0000_s5296"/>
                </a:ext>
                <a:ext uri="{FF2B5EF4-FFF2-40B4-BE49-F238E27FC236}">
                  <a16:creationId xmlns:a16="http://schemas.microsoft.com/office/drawing/2014/main" id="{00000000-0008-0000-0000-0000B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297" name="Check Box 1201" hidden="1">
              <a:extLst>
                <a:ext uri="{63B3BB69-23CF-44E3-9099-C40C66FF867C}">
                  <a14:compatExt spid="_x0000_s5297"/>
                </a:ext>
                <a:ext uri="{FF2B5EF4-FFF2-40B4-BE49-F238E27FC236}">
                  <a16:creationId xmlns:a16="http://schemas.microsoft.com/office/drawing/2014/main" id="{00000000-0008-0000-0000-0000B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298" name="Check Box 1202" hidden="1">
              <a:extLst>
                <a:ext uri="{63B3BB69-23CF-44E3-9099-C40C66FF867C}">
                  <a14:compatExt spid="_x0000_s5298"/>
                </a:ext>
                <a:ext uri="{FF2B5EF4-FFF2-40B4-BE49-F238E27FC236}">
                  <a16:creationId xmlns:a16="http://schemas.microsoft.com/office/drawing/2014/main" id="{00000000-0008-0000-0000-0000B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299" name="Check Box 1203" hidden="1">
              <a:extLst>
                <a:ext uri="{63B3BB69-23CF-44E3-9099-C40C66FF867C}">
                  <a14:compatExt spid="_x0000_s5299"/>
                </a:ext>
                <a:ext uri="{FF2B5EF4-FFF2-40B4-BE49-F238E27FC236}">
                  <a16:creationId xmlns:a16="http://schemas.microsoft.com/office/drawing/2014/main" id="{00000000-0008-0000-0000-0000B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300" name="Check Box 1204" hidden="1">
              <a:extLst>
                <a:ext uri="{63B3BB69-23CF-44E3-9099-C40C66FF867C}">
                  <a14:compatExt spid="_x0000_s5300"/>
                </a:ext>
                <a:ext uri="{FF2B5EF4-FFF2-40B4-BE49-F238E27FC236}">
                  <a16:creationId xmlns:a16="http://schemas.microsoft.com/office/drawing/2014/main" id="{00000000-0008-0000-0000-0000B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25</xdr:row>
          <xdr:rowOff>160020</xdr:rowOff>
        </xdr:from>
        <xdr:to>
          <xdr:col>12</xdr:col>
          <xdr:colOff>38100</xdr:colOff>
          <xdr:row>27</xdr:row>
          <xdr:rowOff>0</xdr:rowOff>
        </xdr:to>
        <xdr:sp macro="" textlink="">
          <xdr:nvSpPr>
            <xdr:cNvPr id="5301" name="Check Box 1205" hidden="1">
              <a:extLst>
                <a:ext uri="{63B3BB69-23CF-44E3-9099-C40C66FF867C}">
                  <a14:compatExt spid="_x0000_s5301"/>
                </a:ext>
                <a:ext uri="{FF2B5EF4-FFF2-40B4-BE49-F238E27FC236}">
                  <a16:creationId xmlns:a16="http://schemas.microsoft.com/office/drawing/2014/main" id="{00000000-0008-0000-0000-0000B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2" name="Check Box 1206" hidden="1">
              <a:extLst>
                <a:ext uri="{63B3BB69-23CF-44E3-9099-C40C66FF867C}">
                  <a14:compatExt spid="_x0000_s5302"/>
                </a:ext>
                <a:ext uri="{FF2B5EF4-FFF2-40B4-BE49-F238E27FC236}">
                  <a16:creationId xmlns:a16="http://schemas.microsoft.com/office/drawing/2014/main" id="{00000000-0008-0000-0000-0000B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3" name="Check Box 1207" hidden="1">
              <a:extLst>
                <a:ext uri="{63B3BB69-23CF-44E3-9099-C40C66FF867C}">
                  <a14:compatExt spid="_x0000_s5303"/>
                </a:ext>
                <a:ext uri="{FF2B5EF4-FFF2-40B4-BE49-F238E27FC236}">
                  <a16:creationId xmlns:a16="http://schemas.microsoft.com/office/drawing/2014/main" id="{00000000-0008-0000-0000-0000B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4" name="Check Box 1208" hidden="1">
              <a:extLst>
                <a:ext uri="{63B3BB69-23CF-44E3-9099-C40C66FF867C}">
                  <a14:compatExt spid="_x0000_s5304"/>
                </a:ext>
                <a:ext uri="{FF2B5EF4-FFF2-40B4-BE49-F238E27FC236}">
                  <a16:creationId xmlns:a16="http://schemas.microsoft.com/office/drawing/2014/main" id="{00000000-0008-0000-0000-0000B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5" name="Check Box 1209" hidden="1">
              <a:extLst>
                <a:ext uri="{63B3BB69-23CF-44E3-9099-C40C66FF867C}">
                  <a14:compatExt spid="_x0000_s5305"/>
                </a:ext>
                <a:ext uri="{FF2B5EF4-FFF2-40B4-BE49-F238E27FC236}">
                  <a16:creationId xmlns:a16="http://schemas.microsoft.com/office/drawing/2014/main" id="{00000000-0008-0000-0000-0000B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6" name="Check Box 1210" hidden="1">
              <a:extLst>
                <a:ext uri="{63B3BB69-23CF-44E3-9099-C40C66FF867C}">
                  <a14:compatExt spid="_x0000_s5306"/>
                </a:ext>
                <a:ext uri="{FF2B5EF4-FFF2-40B4-BE49-F238E27FC236}">
                  <a16:creationId xmlns:a16="http://schemas.microsoft.com/office/drawing/2014/main" id="{00000000-0008-0000-0000-0000B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7" name="Check Box 1211" hidden="1">
              <a:extLst>
                <a:ext uri="{63B3BB69-23CF-44E3-9099-C40C66FF867C}">
                  <a14:compatExt spid="_x0000_s5307"/>
                </a:ext>
                <a:ext uri="{FF2B5EF4-FFF2-40B4-BE49-F238E27FC236}">
                  <a16:creationId xmlns:a16="http://schemas.microsoft.com/office/drawing/2014/main" id="{00000000-0008-0000-0000-0000B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8" name="Check Box 1212" hidden="1">
              <a:extLst>
                <a:ext uri="{63B3BB69-23CF-44E3-9099-C40C66FF867C}">
                  <a14:compatExt spid="_x0000_s5308"/>
                </a:ext>
                <a:ext uri="{FF2B5EF4-FFF2-40B4-BE49-F238E27FC236}">
                  <a16:creationId xmlns:a16="http://schemas.microsoft.com/office/drawing/2014/main" id="{00000000-0008-0000-0000-0000B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09" name="Check Box 1213" hidden="1">
              <a:extLst>
                <a:ext uri="{63B3BB69-23CF-44E3-9099-C40C66FF867C}">
                  <a14:compatExt spid="_x0000_s5309"/>
                </a:ext>
                <a:ext uri="{FF2B5EF4-FFF2-40B4-BE49-F238E27FC236}">
                  <a16:creationId xmlns:a16="http://schemas.microsoft.com/office/drawing/2014/main" id="{00000000-0008-0000-0000-0000B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10" name="Check Box 1214" hidden="1">
              <a:extLst>
                <a:ext uri="{63B3BB69-23CF-44E3-9099-C40C66FF867C}">
                  <a14:compatExt spid="_x0000_s5310"/>
                </a:ext>
                <a:ext uri="{FF2B5EF4-FFF2-40B4-BE49-F238E27FC236}">
                  <a16:creationId xmlns:a16="http://schemas.microsoft.com/office/drawing/2014/main" id="{00000000-0008-0000-0000-0000B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1" name="Check Box 1215" hidden="1">
              <a:extLst>
                <a:ext uri="{63B3BB69-23CF-44E3-9099-C40C66FF867C}">
                  <a14:compatExt spid="_x0000_s5311"/>
                </a:ext>
                <a:ext uri="{FF2B5EF4-FFF2-40B4-BE49-F238E27FC236}">
                  <a16:creationId xmlns:a16="http://schemas.microsoft.com/office/drawing/2014/main" id="{00000000-0008-0000-0000-0000B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2" name="Check Box 1216" hidden="1">
              <a:extLst>
                <a:ext uri="{63B3BB69-23CF-44E3-9099-C40C66FF867C}">
                  <a14:compatExt spid="_x0000_s5312"/>
                </a:ext>
                <a:ext uri="{FF2B5EF4-FFF2-40B4-BE49-F238E27FC236}">
                  <a16:creationId xmlns:a16="http://schemas.microsoft.com/office/drawing/2014/main" id="{00000000-0008-0000-0000-0000C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13" name="Check Box 1217" hidden="1">
              <a:extLst>
                <a:ext uri="{63B3BB69-23CF-44E3-9099-C40C66FF867C}">
                  <a14:compatExt spid="_x0000_s5313"/>
                </a:ext>
                <a:ext uri="{FF2B5EF4-FFF2-40B4-BE49-F238E27FC236}">
                  <a16:creationId xmlns:a16="http://schemas.microsoft.com/office/drawing/2014/main" id="{00000000-0008-0000-0000-0000C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14" name="Check Box 1218" hidden="1">
              <a:extLst>
                <a:ext uri="{63B3BB69-23CF-44E3-9099-C40C66FF867C}">
                  <a14:compatExt spid="_x0000_s5314"/>
                </a:ext>
                <a:ext uri="{FF2B5EF4-FFF2-40B4-BE49-F238E27FC236}">
                  <a16:creationId xmlns:a16="http://schemas.microsoft.com/office/drawing/2014/main" id="{00000000-0008-0000-0000-0000C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26</xdr:row>
          <xdr:rowOff>160020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5315" name="Check Box 1219" hidden="1">
              <a:extLst>
                <a:ext uri="{63B3BB69-23CF-44E3-9099-C40C66FF867C}">
                  <a14:compatExt spid="_x0000_s5315"/>
                </a:ext>
                <a:ext uri="{FF2B5EF4-FFF2-40B4-BE49-F238E27FC236}">
                  <a16:creationId xmlns:a16="http://schemas.microsoft.com/office/drawing/2014/main" id="{00000000-0008-0000-0000-0000C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6" name="Check Box 1220" hidden="1">
              <a:extLst>
                <a:ext uri="{63B3BB69-23CF-44E3-9099-C40C66FF867C}">
                  <a14:compatExt spid="_x0000_s5316"/>
                </a:ext>
                <a:ext uri="{FF2B5EF4-FFF2-40B4-BE49-F238E27FC236}">
                  <a16:creationId xmlns:a16="http://schemas.microsoft.com/office/drawing/2014/main" id="{00000000-0008-0000-0000-0000C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7" name="Check Box 1221" hidden="1">
              <a:extLst>
                <a:ext uri="{63B3BB69-23CF-44E3-9099-C40C66FF867C}">
                  <a14:compatExt spid="_x0000_s5317"/>
                </a:ext>
                <a:ext uri="{FF2B5EF4-FFF2-40B4-BE49-F238E27FC236}">
                  <a16:creationId xmlns:a16="http://schemas.microsoft.com/office/drawing/2014/main" id="{00000000-0008-0000-0000-0000C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8" name="Check Box 1222" hidden="1">
              <a:extLst>
                <a:ext uri="{63B3BB69-23CF-44E3-9099-C40C66FF867C}">
                  <a14:compatExt spid="_x0000_s5318"/>
                </a:ext>
                <a:ext uri="{FF2B5EF4-FFF2-40B4-BE49-F238E27FC236}">
                  <a16:creationId xmlns:a16="http://schemas.microsoft.com/office/drawing/2014/main" id="{00000000-0008-0000-0000-0000C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19" name="Check Box 1223" hidden="1">
              <a:extLst>
                <a:ext uri="{63B3BB69-23CF-44E3-9099-C40C66FF867C}">
                  <a14:compatExt spid="_x0000_s5319"/>
                </a:ext>
                <a:ext uri="{FF2B5EF4-FFF2-40B4-BE49-F238E27FC236}">
                  <a16:creationId xmlns:a16="http://schemas.microsoft.com/office/drawing/2014/main" id="{00000000-0008-0000-0000-0000C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0" name="Check Box 1224" hidden="1">
              <a:extLst>
                <a:ext uri="{63B3BB69-23CF-44E3-9099-C40C66FF867C}">
                  <a14:compatExt spid="_x0000_s5320"/>
                </a:ext>
                <a:ext uri="{FF2B5EF4-FFF2-40B4-BE49-F238E27FC236}">
                  <a16:creationId xmlns:a16="http://schemas.microsoft.com/office/drawing/2014/main" id="{00000000-0008-0000-0000-0000C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1" name="Check Box 1225" hidden="1">
              <a:extLst>
                <a:ext uri="{63B3BB69-23CF-44E3-9099-C40C66FF867C}">
                  <a14:compatExt spid="_x0000_s5321"/>
                </a:ext>
                <a:ext uri="{FF2B5EF4-FFF2-40B4-BE49-F238E27FC236}">
                  <a16:creationId xmlns:a16="http://schemas.microsoft.com/office/drawing/2014/main" id="{00000000-0008-0000-0000-0000C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2" name="Check Box 1226" hidden="1">
              <a:extLst>
                <a:ext uri="{63B3BB69-23CF-44E3-9099-C40C66FF867C}">
                  <a14:compatExt spid="_x0000_s5322"/>
                </a:ext>
                <a:ext uri="{FF2B5EF4-FFF2-40B4-BE49-F238E27FC236}">
                  <a16:creationId xmlns:a16="http://schemas.microsoft.com/office/drawing/2014/main" id="{00000000-0008-0000-0000-0000C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3" name="Check Box 1227" hidden="1">
              <a:extLst>
                <a:ext uri="{63B3BB69-23CF-44E3-9099-C40C66FF867C}">
                  <a14:compatExt spid="_x0000_s5323"/>
                </a:ext>
                <a:ext uri="{FF2B5EF4-FFF2-40B4-BE49-F238E27FC236}">
                  <a16:creationId xmlns:a16="http://schemas.microsoft.com/office/drawing/2014/main" id="{00000000-0008-0000-0000-0000C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4" name="Check Box 1228" hidden="1">
              <a:extLst>
                <a:ext uri="{63B3BB69-23CF-44E3-9099-C40C66FF867C}">
                  <a14:compatExt spid="_x0000_s5324"/>
                </a:ext>
                <a:ext uri="{FF2B5EF4-FFF2-40B4-BE49-F238E27FC236}">
                  <a16:creationId xmlns:a16="http://schemas.microsoft.com/office/drawing/2014/main" id="{00000000-0008-0000-0000-0000C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25" name="Check Box 1229" hidden="1">
              <a:extLst>
                <a:ext uri="{63B3BB69-23CF-44E3-9099-C40C66FF867C}">
                  <a14:compatExt spid="_x0000_s5325"/>
                </a:ext>
                <a:ext uri="{FF2B5EF4-FFF2-40B4-BE49-F238E27FC236}">
                  <a16:creationId xmlns:a16="http://schemas.microsoft.com/office/drawing/2014/main" id="{00000000-0008-0000-0000-0000C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26" name="Check Box 1230" hidden="1">
              <a:extLst>
                <a:ext uri="{63B3BB69-23CF-44E3-9099-C40C66FF867C}">
                  <a14:compatExt spid="_x0000_s5326"/>
                </a:ext>
                <a:ext uri="{FF2B5EF4-FFF2-40B4-BE49-F238E27FC236}">
                  <a16:creationId xmlns:a16="http://schemas.microsoft.com/office/drawing/2014/main" id="{00000000-0008-0000-0000-0000C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7" name="Check Box 1231" hidden="1">
              <a:extLst>
                <a:ext uri="{63B3BB69-23CF-44E3-9099-C40C66FF867C}">
                  <a14:compatExt spid="_x0000_s5327"/>
                </a:ext>
                <a:ext uri="{FF2B5EF4-FFF2-40B4-BE49-F238E27FC236}">
                  <a16:creationId xmlns:a16="http://schemas.microsoft.com/office/drawing/2014/main" id="{00000000-0008-0000-0000-0000C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8" name="Check Box 1232" hidden="1">
              <a:extLst>
                <a:ext uri="{63B3BB69-23CF-44E3-9099-C40C66FF867C}">
                  <a14:compatExt spid="_x0000_s5328"/>
                </a:ext>
                <a:ext uri="{FF2B5EF4-FFF2-40B4-BE49-F238E27FC236}">
                  <a16:creationId xmlns:a16="http://schemas.microsoft.com/office/drawing/2014/main" id="{00000000-0008-0000-0000-0000D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160020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5329" name="Check Box 1233" hidden="1">
              <a:extLst>
                <a:ext uri="{63B3BB69-23CF-44E3-9099-C40C66FF867C}">
                  <a14:compatExt spid="_x0000_s5329"/>
                </a:ext>
                <a:ext uri="{FF2B5EF4-FFF2-40B4-BE49-F238E27FC236}">
                  <a16:creationId xmlns:a16="http://schemas.microsoft.com/office/drawing/2014/main" id="{00000000-0008-0000-0000-0000D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0" name="Check Box 1234" hidden="1">
              <a:extLst>
                <a:ext uri="{63B3BB69-23CF-44E3-9099-C40C66FF867C}">
                  <a14:compatExt spid="_x0000_s5330"/>
                </a:ext>
                <a:ext uri="{FF2B5EF4-FFF2-40B4-BE49-F238E27FC236}">
                  <a16:creationId xmlns:a16="http://schemas.microsoft.com/office/drawing/2014/main" id="{00000000-0008-0000-0000-0000D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1" name="Check Box 1235" hidden="1">
              <a:extLst>
                <a:ext uri="{63B3BB69-23CF-44E3-9099-C40C66FF867C}">
                  <a14:compatExt spid="_x0000_s5331"/>
                </a:ext>
                <a:ext uri="{FF2B5EF4-FFF2-40B4-BE49-F238E27FC236}">
                  <a16:creationId xmlns:a16="http://schemas.microsoft.com/office/drawing/2014/main" id="{00000000-0008-0000-0000-0000D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2" name="Check Box 1236" hidden="1">
              <a:extLst>
                <a:ext uri="{63B3BB69-23CF-44E3-9099-C40C66FF867C}">
                  <a14:compatExt spid="_x0000_s5332"/>
                </a:ext>
                <a:ext uri="{FF2B5EF4-FFF2-40B4-BE49-F238E27FC236}">
                  <a16:creationId xmlns:a16="http://schemas.microsoft.com/office/drawing/2014/main" id="{00000000-0008-0000-0000-0000D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3" name="Check Box 1237" hidden="1">
              <a:extLst>
                <a:ext uri="{63B3BB69-23CF-44E3-9099-C40C66FF867C}">
                  <a14:compatExt spid="_x0000_s5333"/>
                </a:ext>
                <a:ext uri="{FF2B5EF4-FFF2-40B4-BE49-F238E27FC236}">
                  <a16:creationId xmlns:a16="http://schemas.microsoft.com/office/drawing/2014/main" id="{00000000-0008-0000-0000-0000D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4" name="Check Box 1238" hidden="1">
              <a:extLst>
                <a:ext uri="{63B3BB69-23CF-44E3-9099-C40C66FF867C}">
                  <a14:compatExt spid="_x0000_s5334"/>
                </a:ext>
                <a:ext uri="{FF2B5EF4-FFF2-40B4-BE49-F238E27FC236}">
                  <a16:creationId xmlns:a16="http://schemas.microsoft.com/office/drawing/2014/main" id="{00000000-0008-0000-0000-0000D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5" name="Check Box 1239" hidden="1">
              <a:extLst>
                <a:ext uri="{63B3BB69-23CF-44E3-9099-C40C66FF867C}">
                  <a14:compatExt spid="_x0000_s5335"/>
                </a:ext>
                <a:ext uri="{FF2B5EF4-FFF2-40B4-BE49-F238E27FC236}">
                  <a16:creationId xmlns:a16="http://schemas.microsoft.com/office/drawing/2014/main" id="{00000000-0008-0000-0000-0000D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6" name="Check Box 1240" hidden="1">
              <a:extLst>
                <a:ext uri="{63B3BB69-23CF-44E3-9099-C40C66FF867C}">
                  <a14:compatExt spid="_x0000_s5336"/>
                </a:ext>
                <a:ext uri="{FF2B5EF4-FFF2-40B4-BE49-F238E27FC236}">
                  <a16:creationId xmlns:a16="http://schemas.microsoft.com/office/drawing/2014/main" id="{00000000-0008-0000-0000-0000D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7" name="Check Box 1241" hidden="1">
              <a:extLst>
                <a:ext uri="{63B3BB69-23CF-44E3-9099-C40C66FF867C}">
                  <a14:compatExt spid="_x0000_s5337"/>
                </a:ext>
                <a:ext uri="{FF2B5EF4-FFF2-40B4-BE49-F238E27FC236}">
                  <a16:creationId xmlns:a16="http://schemas.microsoft.com/office/drawing/2014/main" id="{00000000-0008-0000-0000-0000D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38" name="Check Box 1242" hidden="1">
              <a:extLst>
                <a:ext uri="{63B3BB69-23CF-44E3-9099-C40C66FF867C}">
                  <a14:compatExt spid="_x0000_s5338"/>
                </a:ext>
                <a:ext uri="{FF2B5EF4-FFF2-40B4-BE49-F238E27FC236}">
                  <a16:creationId xmlns:a16="http://schemas.microsoft.com/office/drawing/2014/main" id="{00000000-0008-0000-0000-0000D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39" name="Check Box 1243" hidden="1">
              <a:extLst>
                <a:ext uri="{63B3BB69-23CF-44E3-9099-C40C66FF867C}">
                  <a14:compatExt spid="_x0000_s5339"/>
                </a:ext>
                <a:ext uri="{FF2B5EF4-FFF2-40B4-BE49-F238E27FC236}">
                  <a16:creationId xmlns:a16="http://schemas.microsoft.com/office/drawing/2014/main" id="{00000000-0008-0000-0000-0000D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0" name="Check Box 1244" hidden="1">
              <a:extLst>
                <a:ext uri="{63B3BB69-23CF-44E3-9099-C40C66FF867C}">
                  <a14:compatExt spid="_x0000_s5340"/>
                </a:ext>
                <a:ext uri="{FF2B5EF4-FFF2-40B4-BE49-F238E27FC236}">
                  <a16:creationId xmlns:a16="http://schemas.microsoft.com/office/drawing/2014/main" id="{00000000-0008-0000-0000-0000D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41" name="Check Box 1245" hidden="1">
              <a:extLst>
                <a:ext uri="{63B3BB69-23CF-44E3-9099-C40C66FF867C}">
                  <a14:compatExt spid="_x0000_s5341"/>
                </a:ext>
                <a:ext uri="{FF2B5EF4-FFF2-40B4-BE49-F238E27FC236}">
                  <a16:creationId xmlns:a16="http://schemas.microsoft.com/office/drawing/2014/main" id="{00000000-0008-0000-0000-0000D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42" name="Check Box 1246" hidden="1">
              <a:extLst>
                <a:ext uri="{63B3BB69-23CF-44E3-9099-C40C66FF867C}">
                  <a14:compatExt spid="_x0000_s5342"/>
                </a:ext>
                <a:ext uri="{FF2B5EF4-FFF2-40B4-BE49-F238E27FC236}">
                  <a16:creationId xmlns:a16="http://schemas.microsoft.com/office/drawing/2014/main" id="{00000000-0008-0000-0000-0000D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160020</xdr:rowOff>
        </xdr:from>
        <xdr:to>
          <xdr:col>12</xdr:col>
          <xdr:colOff>38100</xdr:colOff>
          <xdr:row>30</xdr:row>
          <xdr:rowOff>0</xdr:rowOff>
        </xdr:to>
        <xdr:sp macro="" textlink="">
          <xdr:nvSpPr>
            <xdr:cNvPr id="5343" name="Check Box 1247" hidden="1">
              <a:extLst>
                <a:ext uri="{63B3BB69-23CF-44E3-9099-C40C66FF867C}">
                  <a14:compatExt spid="_x0000_s5343"/>
                </a:ext>
                <a:ext uri="{FF2B5EF4-FFF2-40B4-BE49-F238E27FC236}">
                  <a16:creationId xmlns:a16="http://schemas.microsoft.com/office/drawing/2014/main" id="{00000000-0008-0000-0000-0000D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4" name="Check Box 1248" hidden="1">
              <a:extLst>
                <a:ext uri="{63B3BB69-23CF-44E3-9099-C40C66FF867C}">
                  <a14:compatExt spid="_x0000_s5344"/>
                </a:ext>
                <a:ext uri="{FF2B5EF4-FFF2-40B4-BE49-F238E27FC236}">
                  <a16:creationId xmlns:a16="http://schemas.microsoft.com/office/drawing/2014/main" id="{00000000-0008-0000-0000-0000E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5" name="Check Box 1249" hidden="1">
              <a:extLst>
                <a:ext uri="{63B3BB69-23CF-44E3-9099-C40C66FF867C}">
                  <a14:compatExt spid="_x0000_s5345"/>
                </a:ext>
                <a:ext uri="{FF2B5EF4-FFF2-40B4-BE49-F238E27FC236}">
                  <a16:creationId xmlns:a16="http://schemas.microsoft.com/office/drawing/2014/main" id="{00000000-0008-0000-0000-0000E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6" name="Check Box 1250" hidden="1">
              <a:extLst>
                <a:ext uri="{63B3BB69-23CF-44E3-9099-C40C66FF867C}">
                  <a14:compatExt spid="_x0000_s5346"/>
                </a:ext>
                <a:ext uri="{FF2B5EF4-FFF2-40B4-BE49-F238E27FC236}">
                  <a16:creationId xmlns:a16="http://schemas.microsoft.com/office/drawing/2014/main" id="{00000000-0008-0000-0000-0000E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7" name="Check Box 1251" hidden="1">
              <a:extLst>
                <a:ext uri="{63B3BB69-23CF-44E3-9099-C40C66FF867C}">
                  <a14:compatExt spid="_x0000_s5347"/>
                </a:ext>
                <a:ext uri="{FF2B5EF4-FFF2-40B4-BE49-F238E27FC236}">
                  <a16:creationId xmlns:a16="http://schemas.microsoft.com/office/drawing/2014/main" id="{00000000-0008-0000-0000-0000E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8" name="Check Box 1252" hidden="1">
              <a:extLst>
                <a:ext uri="{63B3BB69-23CF-44E3-9099-C40C66FF867C}">
                  <a14:compatExt spid="_x0000_s5348"/>
                </a:ext>
                <a:ext uri="{FF2B5EF4-FFF2-40B4-BE49-F238E27FC236}">
                  <a16:creationId xmlns:a16="http://schemas.microsoft.com/office/drawing/2014/main" id="{00000000-0008-0000-0000-0000E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49" name="Check Box 1253" hidden="1">
              <a:extLst>
                <a:ext uri="{63B3BB69-23CF-44E3-9099-C40C66FF867C}">
                  <a14:compatExt spid="_x0000_s5349"/>
                </a:ext>
                <a:ext uri="{FF2B5EF4-FFF2-40B4-BE49-F238E27FC236}">
                  <a16:creationId xmlns:a16="http://schemas.microsoft.com/office/drawing/2014/main" id="{00000000-0008-0000-0000-0000E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0" name="Check Box 1254" hidden="1">
              <a:extLst>
                <a:ext uri="{63B3BB69-23CF-44E3-9099-C40C66FF867C}">
                  <a14:compatExt spid="_x0000_s5350"/>
                </a:ext>
                <a:ext uri="{FF2B5EF4-FFF2-40B4-BE49-F238E27FC236}">
                  <a16:creationId xmlns:a16="http://schemas.microsoft.com/office/drawing/2014/main" id="{00000000-0008-0000-0000-0000E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1" name="Check Box 1255" hidden="1">
              <a:extLst>
                <a:ext uri="{63B3BB69-23CF-44E3-9099-C40C66FF867C}">
                  <a14:compatExt spid="_x0000_s5351"/>
                </a:ext>
                <a:ext uri="{FF2B5EF4-FFF2-40B4-BE49-F238E27FC236}">
                  <a16:creationId xmlns:a16="http://schemas.microsoft.com/office/drawing/2014/main" id="{00000000-0008-0000-0000-0000E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2" name="Check Box 1256" hidden="1">
              <a:extLst>
                <a:ext uri="{63B3BB69-23CF-44E3-9099-C40C66FF867C}">
                  <a14:compatExt spid="_x0000_s5352"/>
                </a:ext>
                <a:ext uri="{FF2B5EF4-FFF2-40B4-BE49-F238E27FC236}">
                  <a16:creationId xmlns:a16="http://schemas.microsoft.com/office/drawing/2014/main" id="{00000000-0008-0000-0000-0000E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53" name="Check Box 1257" hidden="1">
              <a:extLst>
                <a:ext uri="{63B3BB69-23CF-44E3-9099-C40C66FF867C}">
                  <a14:compatExt spid="_x0000_s5353"/>
                </a:ext>
                <a:ext uri="{FF2B5EF4-FFF2-40B4-BE49-F238E27FC236}">
                  <a16:creationId xmlns:a16="http://schemas.microsoft.com/office/drawing/2014/main" id="{00000000-0008-0000-0000-0000E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54" name="Check Box 1258" hidden="1">
              <a:extLst>
                <a:ext uri="{63B3BB69-23CF-44E3-9099-C40C66FF867C}">
                  <a14:compatExt spid="_x0000_s5354"/>
                </a:ext>
                <a:ext uri="{FF2B5EF4-FFF2-40B4-BE49-F238E27FC236}">
                  <a16:creationId xmlns:a16="http://schemas.microsoft.com/office/drawing/2014/main" id="{00000000-0008-0000-0000-0000E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5" name="Check Box 1259" hidden="1">
              <a:extLst>
                <a:ext uri="{63B3BB69-23CF-44E3-9099-C40C66FF867C}">
                  <a14:compatExt spid="_x0000_s5355"/>
                </a:ext>
                <a:ext uri="{FF2B5EF4-FFF2-40B4-BE49-F238E27FC236}">
                  <a16:creationId xmlns:a16="http://schemas.microsoft.com/office/drawing/2014/main" id="{00000000-0008-0000-0000-0000E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6" name="Check Box 1260" hidden="1">
              <a:extLst>
                <a:ext uri="{63B3BB69-23CF-44E3-9099-C40C66FF867C}">
                  <a14:compatExt spid="_x0000_s5356"/>
                </a:ext>
                <a:ext uri="{FF2B5EF4-FFF2-40B4-BE49-F238E27FC236}">
                  <a16:creationId xmlns:a16="http://schemas.microsoft.com/office/drawing/2014/main" id="{00000000-0008-0000-0000-0000E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160020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5357" name="Check Box 1261" hidden="1">
              <a:extLst>
                <a:ext uri="{63B3BB69-23CF-44E3-9099-C40C66FF867C}">
                  <a14:compatExt spid="_x0000_s5357"/>
                </a:ext>
                <a:ext uri="{FF2B5EF4-FFF2-40B4-BE49-F238E27FC236}">
                  <a16:creationId xmlns:a16="http://schemas.microsoft.com/office/drawing/2014/main" id="{00000000-0008-0000-0000-0000E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58" name="Check Box 1262" hidden="1">
              <a:extLst>
                <a:ext uri="{63B3BB69-23CF-44E3-9099-C40C66FF867C}">
                  <a14:compatExt spid="_x0000_s5358"/>
                </a:ext>
                <a:ext uri="{FF2B5EF4-FFF2-40B4-BE49-F238E27FC236}">
                  <a16:creationId xmlns:a16="http://schemas.microsoft.com/office/drawing/2014/main" id="{00000000-0008-0000-0000-0000E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59" name="Check Box 1263" hidden="1">
              <a:extLst>
                <a:ext uri="{63B3BB69-23CF-44E3-9099-C40C66FF867C}">
                  <a14:compatExt spid="_x0000_s5359"/>
                </a:ext>
                <a:ext uri="{FF2B5EF4-FFF2-40B4-BE49-F238E27FC236}">
                  <a16:creationId xmlns:a16="http://schemas.microsoft.com/office/drawing/2014/main" id="{00000000-0008-0000-0000-0000E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0" name="Check Box 1264" hidden="1">
              <a:extLst>
                <a:ext uri="{63B3BB69-23CF-44E3-9099-C40C66FF867C}">
                  <a14:compatExt spid="_x0000_s5360"/>
                </a:ext>
                <a:ext uri="{FF2B5EF4-FFF2-40B4-BE49-F238E27FC236}">
                  <a16:creationId xmlns:a16="http://schemas.microsoft.com/office/drawing/2014/main" id="{00000000-0008-0000-0000-0000F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1" name="Check Box 1265" hidden="1">
              <a:extLst>
                <a:ext uri="{63B3BB69-23CF-44E3-9099-C40C66FF867C}">
                  <a14:compatExt spid="_x0000_s5361"/>
                </a:ext>
                <a:ext uri="{FF2B5EF4-FFF2-40B4-BE49-F238E27FC236}">
                  <a16:creationId xmlns:a16="http://schemas.microsoft.com/office/drawing/2014/main" id="{00000000-0008-0000-0000-0000F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2" name="Check Box 1266" hidden="1">
              <a:extLst>
                <a:ext uri="{63B3BB69-23CF-44E3-9099-C40C66FF867C}">
                  <a14:compatExt spid="_x0000_s5362"/>
                </a:ext>
                <a:ext uri="{FF2B5EF4-FFF2-40B4-BE49-F238E27FC236}">
                  <a16:creationId xmlns:a16="http://schemas.microsoft.com/office/drawing/2014/main" id="{00000000-0008-0000-0000-0000F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3" name="Check Box 1267" hidden="1">
              <a:extLst>
                <a:ext uri="{63B3BB69-23CF-44E3-9099-C40C66FF867C}">
                  <a14:compatExt spid="_x0000_s5363"/>
                </a:ext>
                <a:ext uri="{FF2B5EF4-FFF2-40B4-BE49-F238E27FC236}">
                  <a16:creationId xmlns:a16="http://schemas.microsoft.com/office/drawing/2014/main" id="{00000000-0008-0000-0000-0000F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4" name="Check Box 1268" hidden="1">
              <a:extLst>
                <a:ext uri="{63B3BB69-23CF-44E3-9099-C40C66FF867C}">
                  <a14:compatExt spid="_x0000_s5364"/>
                </a:ext>
                <a:ext uri="{FF2B5EF4-FFF2-40B4-BE49-F238E27FC236}">
                  <a16:creationId xmlns:a16="http://schemas.microsoft.com/office/drawing/2014/main" id="{00000000-0008-0000-0000-0000F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5" name="Check Box 1269" hidden="1">
              <a:extLst>
                <a:ext uri="{63B3BB69-23CF-44E3-9099-C40C66FF867C}">
                  <a14:compatExt spid="_x0000_s5365"/>
                </a:ext>
                <a:ext uri="{FF2B5EF4-FFF2-40B4-BE49-F238E27FC236}">
                  <a16:creationId xmlns:a16="http://schemas.microsoft.com/office/drawing/2014/main" id="{00000000-0008-0000-0000-0000F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6" name="Check Box 1270" hidden="1">
              <a:extLst>
                <a:ext uri="{63B3BB69-23CF-44E3-9099-C40C66FF867C}">
                  <a14:compatExt spid="_x0000_s5366"/>
                </a:ext>
                <a:ext uri="{FF2B5EF4-FFF2-40B4-BE49-F238E27FC236}">
                  <a16:creationId xmlns:a16="http://schemas.microsoft.com/office/drawing/2014/main" id="{00000000-0008-0000-0000-0000F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5367" name="Check Box 1271" hidden="1">
              <a:extLst>
                <a:ext uri="{63B3BB69-23CF-44E3-9099-C40C66FF867C}">
                  <a14:compatExt spid="_x0000_s5367"/>
                </a:ext>
                <a:ext uri="{FF2B5EF4-FFF2-40B4-BE49-F238E27FC236}">
                  <a16:creationId xmlns:a16="http://schemas.microsoft.com/office/drawing/2014/main" id="{00000000-0008-0000-0000-0000F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5368" name="Check Box 1272" hidden="1">
              <a:extLst>
                <a:ext uri="{63B3BB69-23CF-44E3-9099-C40C66FF867C}">
                  <a14:compatExt spid="_x0000_s5368"/>
                </a:ext>
                <a:ext uri="{FF2B5EF4-FFF2-40B4-BE49-F238E27FC236}">
                  <a16:creationId xmlns:a16="http://schemas.microsoft.com/office/drawing/2014/main" id="{00000000-0008-0000-0000-0000F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69" name="Check Box 1273" hidden="1">
              <a:extLst>
                <a:ext uri="{63B3BB69-23CF-44E3-9099-C40C66FF867C}">
                  <a14:compatExt spid="_x0000_s5369"/>
                </a:ext>
                <a:ext uri="{FF2B5EF4-FFF2-40B4-BE49-F238E27FC236}">
                  <a16:creationId xmlns:a16="http://schemas.microsoft.com/office/drawing/2014/main" id="{00000000-0008-0000-0000-0000F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160020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5370" name="Check Box 1274" hidden="1">
              <a:extLst>
                <a:ext uri="{63B3BB69-23CF-44E3-9099-C40C66FF867C}">
                  <a14:compatExt spid="_x0000_s5370"/>
                </a:ext>
                <a:ext uri="{FF2B5EF4-FFF2-40B4-BE49-F238E27FC236}">
                  <a16:creationId xmlns:a16="http://schemas.microsoft.com/office/drawing/2014/main" id="{00000000-0008-0000-0000-0000F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30</xdr:row>
          <xdr:rowOff>175260</xdr:rowOff>
        </xdr:from>
        <xdr:to>
          <xdr:col>8</xdr:col>
          <xdr:colOff>419100</xdr:colOff>
          <xdr:row>32</xdr:row>
          <xdr:rowOff>7620</xdr:rowOff>
        </xdr:to>
        <xdr:sp macro="" textlink="">
          <xdr:nvSpPr>
            <xdr:cNvPr id="5371" name="Check Box 1275" hidden="1">
              <a:extLst>
                <a:ext uri="{63B3BB69-23CF-44E3-9099-C40C66FF867C}">
                  <a14:compatExt spid="_x0000_s5371"/>
                </a:ext>
                <a:ext uri="{FF2B5EF4-FFF2-40B4-BE49-F238E27FC236}">
                  <a16:creationId xmlns:a16="http://schemas.microsoft.com/office/drawing/2014/main" id="{00000000-0008-0000-0000-0000F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160020</xdr:rowOff>
        </xdr:from>
        <xdr:to>
          <xdr:col>12</xdr:col>
          <xdr:colOff>38100</xdr:colOff>
          <xdr:row>33</xdr:row>
          <xdr:rowOff>0</xdr:rowOff>
        </xdr:to>
        <xdr:sp macro="" textlink="">
          <xdr:nvSpPr>
            <xdr:cNvPr id="5372" name="Check Box 1276" hidden="1">
              <a:extLst>
                <a:ext uri="{63B3BB69-23CF-44E3-9099-C40C66FF867C}">
                  <a14:compatExt spid="_x0000_s5372"/>
                </a:ext>
                <a:ext uri="{FF2B5EF4-FFF2-40B4-BE49-F238E27FC236}">
                  <a16:creationId xmlns:a16="http://schemas.microsoft.com/office/drawing/2014/main" id="{00000000-0008-0000-0000-0000F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5</xdr:row>
          <xdr:rowOff>160020</xdr:rowOff>
        </xdr:from>
        <xdr:to>
          <xdr:col>8</xdr:col>
          <xdr:colOff>419100</xdr:colOff>
          <xdr:row>7</xdr:row>
          <xdr:rowOff>7620</xdr:rowOff>
        </xdr:to>
        <xdr:sp macro="" textlink="">
          <xdr:nvSpPr>
            <xdr:cNvPr id="5381" name="Check Box 1285" hidden="1">
              <a:extLst>
                <a:ext uri="{63B3BB69-23CF-44E3-9099-C40C66FF867C}">
                  <a14:compatExt spid="_x0000_s5381"/>
                </a:ext>
                <a:ext uri="{FF2B5EF4-FFF2-40B4-BE49-F238E27FC236}">
                  <a16:creationId xmlns:a16="http://schemas.microsoft.com/office/drawing/2014/main" id="{00000000-0008-0000-0000-00000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5</xdr:row>
          <xdr:rowOff>175260</xdr:rowOff>
        </xdr:from>
        <xdr:to>
          <xdr:col>10</xdr:col>
          <xdr:colOff>68580</xdr:colOff>
          <xdr:row>7</xdr:row>
          <xdr:rowOff>22860</xdr:rowOff>
        </xdr:to>
        <xdr:sp macro="" textlink="">
          <xdr:nvSpPr>
            <xdr:cNvPr id="5383" name="Check Box 1287" hidden="1">
              <a:extLst>
                <a:ext uri="{63B3BB69-23CF-44E3-9099-C40C66FF867C}">
                  <a14:compatExt spid="_x0000_s5383"/>
                </a:ext>
                <a:ext uri="{FF2B5EF4-FFF2-40B4-BE49-F238E27FC236}">
                  <a16:creationId xmlns:a16="http://schemas.microsoft.com/office/drawing/2014/main" id="{00000000-0008-0000-0000-00000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18</xdr:row>
          <xdr:rowOff>160020</xdr:rowOff>
        </xdr:from>
        <xdr:to>
          <xdr:col>8</xdr:col>
          <xdr:colOff>419100</xdr:colOff>
          <xdr:row>20</xdr:row>
          <xdr:rowOff>0</xdr:rowOff>
        </xdr:to>
        <xdr:sp macro="" textlink="">
          <xdr:nvSpPr>
            <xdr:cNvPr id="5385" name="Check Box 1289" hidden="1">
              <a:extLst>
                <a:ext uri="{63B3BB69-23CF-44E3-9099-C40C66FF867C}">
                  <a14:compatExt spid="_x0000_s5385"/>
                </a:ext>
                <a:ext uri="{FF2B5EF4-FFF2-40B4-BE49-F238E27FC236}">
                  <a16:creationId xmlns:a16="http://schemas.microsoft.com/office/drawing/2014/main" id="{00000000-0008-0000-0000-00000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20</xdr:row>
          <xdr:rowOff>160020</xdr:rowOff>
        </xdr:from>
        <xdr:to>
          <xdr:col>8</xdr:col>
          <xdr:colOff>419100</xdr:colOff>
          <xdr:row>22</xdr:row>
          <xdr:rowOff>0</xdr:rowOff>
        </xdr:to>
        <xdr:sp macro="" textlink="">
          <xdr:nvSpPr>
            <xdr:cNvPr id="5386" name="Check Box 1290" hidden="1">
              <a:extLst>
                <a:ext uri="{63B3BB69-23CF-44E3-9099-C40C66FF867C}">
                  <a14:compatExt spid="_x0000_s5386"/>
                </a:ext>
                <a:ext uri="{FF2B5EF4-FFF2-40B4-BE49-F238E27FC236}">
                  <a16:creationId xmlns:a16="http://schemas.microsoft.com/office/drawing/2014/main" id="{00000000-0008-0000-0000-00000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16</xdr:row>
          <xdr:rowOff>160020</xdr:rowOff>
        </xdr:from>
        <xdr:to>
          <xdr:col>8</xdr:col>
          <xdr:colOff>419100</xdr:colOff>
          <xdr:row>18</xdr:row>
          <xdr:rowOff>0</xdr:rowOff>
        </xdr:to>
        <xdr:sp macro="" textlink="">
          <xdr:nvSpPr>
            <xdr:cNvPr id="5387" name="Check Box 1291" hidden="1">
              <a:extLst>
                <a:ext uri="{63B3BB69-23CF-44E3-9099-C40C66FF867C}">
                  <a14:compatExt spid="_x0000_s5387"/>
                </a:ext>
                <a:ext uri="{FF2B5EF4-FFF2-40B4-BE49-F238E27FC236}">
                  <a16:creationId xmlns:a16="http://schemas.microsoft.com/office/drawing/2014/main" id="{00000000-0008-0000-0000-00000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23</xdr:row>
          <xdr:rowOff>160020</xdr:rowOff>
        </xdr:from>
        <xdr:to>
          <xdr:col>8</xdr:col>
          <xdr:colOff>419100</xdr:colOff>
          <xdr:row>25</xdr:row>
          <xdr:rowOff>0</xdr:rowOff>
        </xdr:to>
        <xdr:sp macro="" textlink="">
          <xdr:nvSpPr>
            <xdr:cNvPr id="5389" name="Check Box 1293" hidden="1">
              <a:extLst>
                <a:ext uri="{63B3BB69-23CF-44E3-9099-C40C66FF867C}">
                  <a14:compatExt spid="_x0000_s5389"/>
                </a:ext>
                <a:ext uri="{FF2B5EF4-FFF2-40B4-BE49-F238E27FC236}">
                  <a16:creationId xmlns:a16="http://schemas.microsoft.com/office/drawing/2014/main" id="{00000000-0008-0000-0000-00000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13</xdr:row>
          <xdr:rowOff>160020</xdr:rowOff>
        </xdr:from>
        <xdr:to>
          <xdr:col>8</xdr:col>
          <xdr:colOff>419100</xdr:colOff>
          <xdr:row>15</xdr:row>
          <xdr:rowOff>0</xdr:rowOff>
        </xdr:to>
        <xdr:sp macro="" textlink="">
          <xdr:nvSpPr>
            <xdr:cNvPr id="5390" name="Check Box 1294" hidden="1">
              <a:extLst>
                <a:ext uri="{63B3BB69-23CF-44E3-9099-C40C66FF867C}">
                  <a14:compatExt spid="_x0000_s5390"/>
                </a:ext>
                <a:ext uri="{FF2B5EF4-FFF2-40B4-BE49-F238E27FC236}">
                  <a16:creationId xmlns:a16="http://schemas.microsoft.com/office/drawing/2014/main" id="{00000000-0008-0000-0000-00000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12</xdr:row>
          <xdr:rowOff>160020</xdr:rowOff>
        </xdr:from>
        <xdr:to>
          <xdr:col>8</xdr:col>
          <xdr:colOff>419100</xdr:colOff>
          <xdr:row>14</xdr:row>
          <xdr:rowOff>0</xdr:rowOff>
        </xdr:to>
        <xdr:sp macro="" textlink="">
          <xdr:nvSpPr>
            <xdr:cNvPr id="5391" name="Check Box 1295" hidden="1">
              <a:extLst>
                <a:ext uri="{63B3BB69-23CF-44E3-9099-C40C66FF867C}">
                  <a14:compatExt spid="_x0000_s5391"/>
                </a:ext>
                <a:ext uri="{FF2B5EF4-FFF2-40B4-BE49-F238E27FC236}">
                  <a16:creationId xmlns:a16="http://schemas.microsoft.com/office/drawing/2014/main" id="{00000000-0008-0000-0000-00000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11</xdr:row>
          <xdr:rowOff>160020</xdr:rowOff>
        </xdr:from>
        <xdr:to>
          <xdr:col>8</xdr:col>
          <xdr:colOff>419100</xdr:colOff>
          <xdr:row>13</xdr:row>
          <xdr:rowOff>0</xdr:rowOff>
        </xdr:to>
        <xdr:sp macro="" textlink="">
          <xdr:nvSpPr>
            <xdr:cNvPr id="5392" name="Check Box 1296" hidden="1">
              <a:extLst>
                <a:ext uri="{63B3BB69-23CF-44E3-9099-C40C66FF867C}">
                  <a14:compatExt spid="_x0000_s5392"/>
                </a:ext>
                <a:ext uri="{FF2B5EF4-FFF2-40B4-BE49-F238E27FC236}">
                  <a16:creationId xmlns:a16="http://schemas.microsoft.com/office/drawing/2014/main" id="{00000000-0008-0000-0000-00001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10</xdr:row>
          <xdr:rowOff>160020</xdr:rowOff>
        </xdr:from>
        <xdr:to>
          <xdr:col>8</xdr:col>
          <xdr:colOff>419100</xdr:colOff>
          <xdr:row>12</xdr:row>
          <xdr:rowOff>0</xdr:rowOff>
        </xdr:to>
        <xdr:sp macro="" textlink="">
          <xdr:nvSpPr>
            <xdr:cNvPr id="5394" name="Check Box 1298" hidden="1">
              <a:extLst>
                <a:ext uri="{63B3BB69-23CF-44E3-9099-C40C66FF867C}">
                  <a14:compatExt spid="_x0000_s5394"/>
                </a:ext>
                <a:ext uri="{FF2B5EF4-FFF2-40B4-BE49-F238E27FC236}">
                  <a16:creationId xmlns:a16="http://schemas.microsoft.com/office/drawing/2014/main" id="{00000000-0008-0000-0000-00001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9</xdr:row>
          <xdr:rowOff>160020</xdr:rowOff>
        </xdr:from>
        <xdr:to>
          <xdr:col>8</xdr:col>
          <xdr:colOff>419100</xdr:colOff>
          <xdr:row>11</xdr:row>
          <xdr:rowOff>0</xdr:rowOff>
        </xdr:to>
        <xdr:sp macro="" textlink="">
          <xdr:nvSpPr>
            <xdr:cNvPr id="5396" name="Check Box 1300" hidden="1">
              <a:extLst>
                <a:ext uri="{63B3BB69-23CF-44E3-9099-C40C66FF867C}">
                  <a14:compatExt spid="_x0000_s5396"/>
                </a:ext>
                <a:ext uri="{FF2B5EF4-FFF2-40B4-BE49-F238E27FC236}">
                  <a16:creationId xmlns:a16="http://schemas.microsoft.com/office/drawing/2014/main" id="{00000000-0008-0000-0000-00001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8</xdr:row>
          <xdr:rowOff>160020</xdr:rowOff>
        </xdr:from>
        <xdr:to>
          <xdr:col>8</xdr:col>
          <xdr:colOff>419100</xdr:colOff>
          <xdr:row>10</xdr:row>
          <xdr:rowOff>0</xdr:rowOff>
        </xdr:to>
        <xdr:sp macro="" textlink="">
          <xdr:nvSpPr>
            <xdr:cNvPr id="5398" name="Check Box 1302" hidden="1">
              <a:extLst>
                <a:ext uri="{63B3BB69-23CF-44E3-9099-C40C66FF867C}">
                  <a14:compatExt spid="_x0000_s5398"/>
                </a:ext>
                <a:ext uri="{FF2B5EF4-FFF2-40B4-BE49-F238E27FC236}">
                  <a16:creationId xmlns:a16="http://schemas.microsoft.com/office/drawing/2014/main" id="{00000000-0008-0000-0000-00001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</xdr:row>
          <xdr:rowOff>160020</xdr:rowOff>
        </xdr:from>
        <xdr:to>
          <xdr:col>8</xdr:col>
          <xdr:colOff>419100</xdr:colOff>
          <xdr:row>9</xdr:row>
          <xdr:rowOff>0</xdr:rowOff>
        </xdr:to>
        <xdr:sp macro="" textlink="">
          <xdr:nvSpPr>
            <xdr:cNvPr id="5399" name="Check Box 1303" hidden="1">
              <a:extLst>
                <a:ext uri="{63B3BB69-23CF-44E3-9099-C40C66FF867C}">
                  <a14:compatExt spid="_x0000_s5399"/>
                </a:ext>
                <a:ext uri="{FF2B5EF4-FFF2-40B4-BE49-F238E27FC236}">
                  <a16:creationId xmlns:a16="http://schemas.microsoft.com/office/drawing/2014/main" id="{00000000-0008-0000-0000-00001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6</xdr:row>
          <xdr:rowOff>160020</xdr:rowOff>
        </xdr:from>
        <xdr:to>
          <xdr:col>8</xdr:col>
          <xdr:colOff>419100</xdr:colOff>
          <xdr:row>8</xdr:row>
          <xdr:rowOff>0</xdr:rowOff>
        </xdr:to>
        <xdr:sp macro="" textlink="">
          <xdr:nvSpPr>
            <xdr:cNvPr id="5400" name="Check Box 1304" hidden="1">
              <a:extLst>
                <a:ext uri="{63B3BB69-23CF-44E3-9099-C40C66FF867C}">
                  <a14:compatExt spid="_x0000_s5400"/>
                </a:ext>
                <a:ext uri="{FF2B5EF4-FFF2-40B4-BE49-F238E27FC236}">
                  <a16:creationId xmlns:a16="http://schemas.microsoft.com/office/drawing/2014/main" id="{00000000-0008-0000-0000-00001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5</xdr:row>
          <xdr:rowOff>0</xdr:rowOff>
        </xdr:from>
        <xdr:to>
          <xdr:col>8</xdr:col>
          <xdr:colOff>419100</xdr:colOff>
          <xdr:row>6</xdr:row>
          <xdr:rowOff>30480</xdr:rowOff>
        </xdr:to>
        <xdr:sp macro="" textlink="">
          <xdr:nvSpPr>
            <xdr:cNvPr id="5401" name="Check Box 1305" hidden="1">
              <a:extLst>
                <a:ext uri="{63B3BB69-23CF-44E3-9099-C40C66FF867C}">
                  <a14:compatExt spid="_x0000_s5401"/>
                </a:ext>
                <a:ext uri="{FF2B5EF4-FFF2-40B4-BE49-F238E27FC236}">
                  <a16:creationId xmlns:a16="http://schemas.microsoft.com/office/drawing/2014/main" id="{00000000-0008-0000-0000-00001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14</xdr:row>
          <xdr:rowOff>160020</xdr:rowOff>
        </xdr:from>
        <xdr:to>
          <xdr:col>8</xdr:col>
          <xdr:colOff>419100</xdr:colOff>
          <xdr:row>16</xdr:row>
          <xdr:rowOff>7620</xdr:rowOff>
        </xdr:to>
        <xdr:sp macro="" textlink="">
          <xdr:nvSpPr>
            <xdr:cNvPr id="5403" name="Check Box 1307" hidden="1">
              <a:extLst>
                <a:ext uri="{63B3BB69-23CF-44E3-9099-C40C66FF867C}">
                  <a14:compatExt spid="_x0000_s5403"/>
                </a:ext>
                <a:ext uri="{FF2B5EF4-FFF2-40B4-BE49-F238E27FC236}">
                  <a16:creationId xmlns:a16="http://schemas.microsoft.com/office/drawing/2014/main" id="{00000000-0008-0000-0000-00001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15</xdr:row>
          <xdr:rowOff>160020</xdr:rowOff>
        </xdr:from>
        <xdr:to>
          <xdr:col>8</xdr:col>
          <xdr:colOff>419100</xdr:colOff>
          <xdr:row>17</xdr:row>
          <xdr:rowOff>7620</xdr:rowOff>
        </xdr:to>
        <xdr:sp macro="" textlink="">
          <xdr:nvSpPr>
            <xdr:cNvPr id="5405" name="Check Box 1309" hidden="1">
              <a:extLst>
                <a:ext uri="{63B3BB69-23CF-44E3-9099-C40C66FF867C}">
                  <a14:compatExt spid="_x0000_s5405"/>
                </a:ext>
                <a:ext uri="{FF2B5EF4-FFF2-40B4-BE49-F238E27FC236}">
                  <a16:creationId xmlns:a16="http://schemas.microsoft.com/office/drawing/2014/main" id="{00000000-0008-0000-0000-00001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17</xdr:row>
          <xdr:rowOff>160020</xdr:rowOff>
        </xdr:from>
        <xdr:to>
          <xdr:col>8</xdr:col>
          <xdr:colOff>419100</xdr:colOff>
          <xdr:row>19</xdr:row>
          <xdr:rowOff>7620</xdr:rowOff>
        </xdr:to>
        <xdr:sp macro="" textlink="">
          <xdr:nvSpPr>
            <xdr:cNvPr id="5407" name="Check Box 1311" hidden="1">
              <a:extLst>
                <a:ext uri="{63B3BB69-23CF-44E3-9099-C40C66FF867C}">
                  <a14:compatExt spid="_x0000_s5407"/>
                </a:ext>
                <a:ext uri="{FF2B5EF4-FFF2-40B4-BE49-F238E27FC236}">
                  <a16:creationId xmlns:a16="http://schemas.microsoft.com/office/drawing/2014/main" id="{00000000-0008-0000-0000-00001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19</xdr:row>
          <xdr:rowOff>160020</xdr:rowOff>
        </xdr:from>
        <xdr:to>
          <xdr:col>8</xdr:col>
          <xdr:colOff>419100</xdr:colOff>
          <xdr:row>21</xdr:row>
          <xdr:rowOff>7620</xdr:rowOff>
        </xdr:to>
        <xdr:sp macro="" textlink="">
          <xdr:nvSpPr>
            <xdr:cNvPr id="5409" name="Check Box 1313" hidden="1">
              <a:extLst>
                <a:ext uri="{63B3BB69-23CF-44E3-9099-C40C66FF867C}">
                  <a14:compatExt spid="_x0000_s5409"/>
                </a:ext>
                <a:ext uri="{FF2B5EF4-FFF2-40B4-BE49-F238E27FC236}">
                  <a16:creationId xmlns:a16="http://schemas.microsoft.com/office/drawing/2014/main" id="{00000000-0008-0000-0000-00002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21</xdr:row>
          <xdr:rowOff>160020</xdr:rowOff>
        </xdr:from>
        <xdr:to>
          <xdr:col>8</xdr:col>
          <xdr:colOff>419100</xdr:colOff>
          <xdr:row>23</xdr:row>
          <xdr:rowOff>7620</xdr:rowOff>
        </xdr:to>
        <xdr:sp macro="" textlink="">
          <xdr:nvSpPr>
            <xdr:cNvPr id="5410" name="Check Box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23</xdr:row>
          <xdr:rowOff>0</xdr:rowOff>
        </xdr:from>
        <xdr:to>
          <xdr:col>8</xdr:col>
          <xdr:colOff>419100</xdr:colOff>
          <xdr:row>24</xdr:row>
          <xdr:rowOff>30480</xdr:rowOff>
        </xdr:to>
        <xdr:sp macro="" textlink="">
          <xdr:nvSpPr>
            <xdr:cNvPr id="5411" name="Check Box 1315" hidden="1">
              <a:extLst>
                <a:ext uri="{63B3BB69-23CF-44E3-9099-C40C66FF867C}">
                  <a14:compatExt spid="_x0000_s5411"/>
                </a:ext>
                <a:ext uri="{FF2B5EF4-FFF2-40B4-BE49-F238E27FC236}">
                  <a16:creationId xmlns:a16="http://schemas.microsoft.com/office/drawing/2014/main" id="{00000000-0008-0000-0000-00002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24</xdr:row>
          <xdr:rowOff>160020</xdr:rowOff>
        </xdr:from>
        <xdr:to>
          <xdr:col>8</xdr:col>
          <xdr:colOff>419100</xdr:colOff>
          <xdr:row>26</xdr:row>
          <xdr:rowOff>7620</xdr:rowOff>
        </xdr:to>
        <xdr:sp macro="" textlink="">
          <xdr:nvSpPr>
            <xdr:cNvPr id="5413" name="Check Box 1317" hidden="1">
              <a:extLst>
                <a:ext uri="{63B3BB69-23CF-44E3-9099-C40C66FF867C}">
                  <a14:compatExt spid="_x0000_s5413"/>
                </a:ext>
                <a:ext uri="{FF2B5EF4-FFF2-40B4-BE49-F238E27FC236}">
                  <a16:creationId xmlns:a16="http://schemas.microsoft.com/office/drawing/2014/main" id="{00000000-0008-0000-0000-00002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25</xdr:row>
          <xdr:rowOff>160020</xdr:rowOff>
        </xdr:from>
        <xdr:to>
          <xdr:col>8</xdr:col>
          <xdr:colOff>419100</xdr:colOff>
          <xdr:row>27</xdr:row>
          <xdr:rowOff>7620</xdr:rowOff>
        </xdr:to>
        <xdr:sp macro="" textlink="">
          <xdr:nvSpPr>
            <xdr:cNvPr id="5415" name="Check Box 1319" hidden="1">
              <a:extLst>
                <a:ext uri="{63B3BB69-23CF-44E3-9099-C40C66FF867C}">
                  <a14:compatExt spid="_x0000_s5415"/>
                </a:ext>
                <a:ext uri="{FF2B5EF4-FFF2-40B4-BE49-F238E27FC236}">
                  <a16:creationId xmlns:a16="http://schemas.microsoft.com/office/drawing/2014/main" id="{00000000-0008-0000-0000-00002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27</xdr:row>
          <xdr:rowOff>160020</xdr:rowOff>
        </xdr:from>
        <xdr:to>
          <xdr:col>8</xdr:col>
          <xdr:colOff>419100</xdr:colOff>
          <xdr:row>29</xdr:row>
          <xdr:rowOff>7620</xdr:rowOff>
        </xdr:to>
        <xdr:sp macro="" textlink="">
          <xdr:nvSpPr>
            <xdr:cNvPr id="5418" name="Check Box 1322" hidden="1">
              <a:extLst>
                <a:ext uri="{63B3BB69-23CF-44E3-9099-C40C66FF867C}">
                  <a14:compatExt spid="_x0000_s5418"/>
                </a:ext>
                <a:ext uri="{FF2B5EF4-FFF2-40B4-BE49-F238E27FC236}">
                  <a16:creationId xmlns:a16="http://schemas.microsoft.com/office/drawing/2014/main" id="{00000000-0008-0000-0000-00002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26</xdr:row>
          <xdr:rowOff>175260</xdr:rowOff>
        </xdr:from>
        <xdr:to>
          <xdr:col>8</xdr:col>
          <xdr:colOff>419100</xdr:colOff>
          <xdr:row>28</xdr:row>
          <xdr:rowOff>22860</xdr:rowOff>
        </xdr:to>
        <xdr:sp macro="" textlink="">
          <xdr:nvSpPr>
            <xdr:cNvPr id="5419" name="Check Box 1323" hidden="1">
              <a:extLst>
                <a:ext uri="{63B3BB69-23CF-44E3-9099-C40C66FF867C}">
                  <a14:compatExt spid="_x0000_s5419"/>
                </a:ext>
                <a:ext uri="{FF2B5EF4-FFF2-40B4-BE49-F238E27FC236}">
                  <a16:creationId xmlns:a16="http://schemas.microsoft.com/office/drawing/2014/main" id="{00000000-0008-0000-0000-00002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28</xdr:row>
          <xdr:rowOff>160020</xdr:rowOff>
        </xdr:from>
        <xdr:to>
          <xdr:col>8</xdr:col>
          <xdr:colOff>419100</xdr:colOff>
          <xdr:row>30</xdr:row>
          <xdr:rowOff>7620</xdr:rowOff>
        </xdr:to>
        <xdr:sp macro="" textlink="">
          <xdr:nvSpPr>
            <xdr:cNvPr id="5421" name="Check Box 1325" hidden="1">
              <a:extLst>
                <a:ext uri="{63B3BB69-23CF-44E3-9099-C40C66FF867C}">
                  <a14:compatExt spid="_x0000_s5421"/>
                </a:ext>
                <a:ext uri="{FF2B5EF4-FFF2-40B4-BE49-F238E27FC236}">
                  <a16:creationId xmlns:a16="http://schemas.microsoft.com/office/drawing/2014/main" id="{00000000-0008-0000-0000-00002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29</xdr:row>
          <xdr:rowOff>175260</xdr:rowOff>
        </xdr:from>
        <xdr:to>
          <xdr:col>8</xdr:col>
          <xdr:colOff>419100</xdr:colOff>
          <xdr:row>31</xdr:row>
          <xdr:rowOff>22860</xdr:rowOff>
        </xdr:to>
        <xdr:sp macro="" textlink="">
          <xdr:nvSpPr>
            <xdr:cNvPr id="5422" name="Check Box 1326" hidden="1">
              <a:extLst>
                <a:ext uri="{63B3BB69-23CF-44E3-9099-C40C66FF867C}">
                  <a14:compatExt spid="_x0000_s5422"/>
                </a:ext>
                <a:ext uri="{FF2B5EF4-FFF2-40B4-BE49-F238E27FC236}">
                  <a16:creationId xmlns:a16="http://schemas.microsoft.com/office/drawing/2014/main" id="{00000000-0008-0000-0000-00002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er%20Diem\Copy%20of%20cascading_data_validation_a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F3" t="str">
            <v>Australia</v>
          </cell>
        </row>
        <row r="4">
          <cell r="F4" t="str">
            <v>UK</v>
          </cell>
        </row>
        <row r="5">
          <cell r="F5" t="str">
            <v>USA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nger, Chad" refreshedDate="44455.467749537034" createdVersion="6" refreshedVersion="6" minRefreshableVersion="3" recordCount="370" xr:uid="{00000000-000A-0000-FFFF-FFFF00000000}">
  <cacheSource type="worksheet">
    <worksheetSource name="Table4"/>
  </cacheSource>
  <cacheFields count="6">
    <cacheField name="STATE" numFmtId="0">
      <sharedItems containsBlank="1" count="50">
        <s v="NE"/>
        <s v="AL"/>
        <s v="AR"/>
        <s v="AZ"/>
        <s v="CA"/>
        <s v="CO"/>
        <s v="CT"/>
        <s v="DC"/>
        <s v="DE"/>
        <s v="FL"/>
        <s v="GA"/>
        <s v="IA"/>
        <s v="ID"/>
        <s v="IL"/>
        <s v="IN"/>
        <s v="KS"/>
        <s v="KY"/>
        <s v="LA"/>
        <s v="MA"/>
        <s v="MD"/>
        <s v="ME"/>
        <s v="MI"/>
        <s v="MN"/>
        <s v="MO"/>
        <s v="MS"/>
        <s v="MT"/>
        <s v="NC"/>
        <s v="ND"/>
        <s v="NH"/>
        <s v="NJ"/>
        <s v="NM"/>
        <s v="NV"/>
        <s v="NY"/>
        <s v="OH"/>
        <s v="OK"/>
        <s v="OR"/>
        <s v="PA"/>
        <s v="RI"/>
        <s v="SC"/>
        <s v="SD"/>
        <s v="TN"/>
        <s v="TX"/>
        <s v="UT"/>
        <s v="VA"/>
        <s v="VT"/>
        <s v="WA"/>
        <s v="WI"/>
        <s v="WV"/>
        <s v="WY"/>
        <m u="1"/>
      </sharedItems>
    </cacheField>
    <cacheField name="DESTINATION" numFmtId="0">
      <sharedItems count="339">
        <s v="Omaha"/>
        <s v="OTHER"/>
        <s v="Birmingham"/>
        <s v="Gulf Shores"/>
        <s v="Mobile"/>
        <s v="Hot Springs"/>
        <s v="Phoenix / Scottsdale"/>
        <s v="Tucson"/>
        <s v="Grand Canyon / Flagstaff"/>
        <s v="Kayenta"/>
        <s v="Sedona"/>
        <s v="Bakersfield / Ridgecrest"/>
        <s v="Barstow / Ontario / Victorville"/>
        <s v="Santa Cruz"/>
        <s v="Stockton"/>
        <s v="Tahoe City"/>
        <s v="Visalia"/>
        <s v="Antioch / Brentwood / Concord"/>
        <s v="Death Valley"/>
        <s v="Fresno"/>
        <s v="Los Angeles"/>
        <s v="Napa"/>
        <s v="Oakland"/>
        <s v="Palm Springs"/>
        <s v="Sacramento"/>
        <s v="San Mateo / Foster City / Belmont"/>
        <s v="South Lake Tahoe"/>
        <s v="Sunnyvale / Palo Alto / San Jose"/>
        <s v="Eureka / Arcata / McKinleyville"/>
        <s v="Oakhurst"/>
        <s v="San Diego"/>
        <s v="San Luis Obispo"/>
        <s v="Santa Rosa"/>
        <s v="West Sacramento / Davis"/>
        <s v="Mammoth Lakes"/>
        <s v="Mill Valley / San Rafael / Novato"/>
        <s v="Monterey"/>
        <s v="Point Arena / Gualala"/>
        <s v="San Francisco"/>
        <s v="Santa Barbara"/>
        <s v="Santa Monica"/>
        <s v="Truckee"/>
        <s v="Yosemite National Park"/>
        <s v="Montrose"/>
        <s v="Cortez"/>
        <s v="Douglas"/>
        <s v="Fort Collins / Loveland"/>
        <s v="Boulder / Broomfield"/>
        <s v="Colorado Springs"/>
        <s v="Durango"/>
        <s v="Aspen"/>
        <s v="Crested Butte / Gunnison"/>
        <s v="Denver / Aurora"/>
        <s v="Grand Lake"/>
        <s v="Silverthorne / Breckenridge"/>
        <s v="Steamboat Springs"/>
        <s v="Telluride"/>
        <s v="Vail"/>
        <s v="Cromwell / Old Saybrook"/>
        <s v="Hartford"/>
        <s v="New Haven"/>
        <s v="Bridgeport / Danbury"/>
        <s v="New London / Groton"/>
        <s v="District of Columbia"/>
        <s v="Wilmington"/>
        <s v="Lewes"/>
        <s v="Bradenton"/>
        <s v="Daytona Beach"/>
        <s v="Boca Raton / Delray Beach / Jupiter"/>
        <s v="Fort Myers"/>
        <s v="Pensacola"/>
        <s v="Punta Gorda"/>
        <s v="Sarasota"/>
        <s v="Sebring"/>
        <s v="St. Augustine"/>
        <s v="Tallahassee"/>
        <s v="Tampa / St. Petersburg"/>
        <s v="Vero Beach"/>
        <s v="Fort Lauderdale"/>
        <s v="Fort Walton Beach / De Funiak Springs"/>
        <s v="Key West"/>
        <s v="Miami"/>
        <s v="Naples"/>
        <s v="Orlando"/>
        <s v="Panama City"/>
        <s v="Stuart"/>
        <s v="Cocoa Beach"/>
        <s v="Gulf Breeze"/>
        <s v="Athens"/>
        <s v="Augusta"/>
        <s v="Marietta"/>
        <s v="Savannah"/>
        <s v="Atlanta"/>
        <s v="Jekyll Island / Brunswick"/>
        <s v="Dallas"/>
        <s v="Des Moines"/>
        <s v="Coeur d'Alene"/>
        <s v="Sun Valley / Ketchum"/>
        <s v="Boise"/>
        <s v="Bolingbrook / Romeoville / Lemont"/>
        <s v="Oak Brook Terrace"/>
        <s v="East St. Louis / O'Fallon / Fairview Heights"/>
        <s v="Chicago"/>
        <s v="Ft. Wayne"/>
        <s v="Indianapolis / Carmel"/>
        <s v="Lafayette / West Lafayette"/>
        <s v="Bloomington"/>
        <s v="Hammond / Munster / Merrillville"/>
        <s v="Wichita"/>
        <s v="Kansas City / Overland Park"/>
        <s v="Boone"/>
        <s v="Lexington"/>
        <s v="Louisville"/>
        <s v="Kenton"/>
        <s v="Baton Rouge"/>
        <s v="Alexandria / Leesville / Natchitoches"/>
        <s v="New Orleans"/>
        <s v="Springfield"/>
        <s v="Andover"/>
        <s v="Burlington / Woburn"/>
        <s v="Plymouth / Taunton / New Bedford"/>
        <s v="Worcester"/>
        <s v="Quincy"/>
        <s v="Boston / Cambridge"/>
        <s v="Falmouth"/>
        <s v="Hyannis"/>
        <s v="Northampton"/>
        <s v="Pittsfield"/>
        <s v="Martha's Vineyard"/>
        <s v="Nantucket"/>
        <s v="Aberdeen / Bel Air / Belcamp"/>
        <s v="Baltimore County"/>
        <s v="Cambridge / St. Michaels"/>
        <s v="Frederick"/>
        <s v="Annapolis"/>
        <s v="Columbia"/>
        <s v="Ocean City"/>
        <s v="Baltimore City"/>
        <s v="Centreville"/>
        <s v="Portland"/>
        <s v="Bar Harbor / Rockport"/>
        <s v="Kennebunk / Kittery / Sanford"/>
        <s v="Detroit"/>
        <s v="East Lansing / Lansing"/>
        <s v="Holland"/>
        <s v="Kalamazoo / Battle Creek"/>
        <s v="Mackinac Island"/>
        <s v="Midland"/>
        <s v="Ann Arbor"/>
        <s v="Grand Rapids"/>
        <s v="Muskegon"/>
        <s v="Petoskey"/>
        <s v="Pontiac / Auburn Hills"/>
        <s v="South Haven"/>
        <s v="Traverse City"/>
        <s v="Rochester"/>
        <s v="Eagan / Burnsville / Mendota Heights"/>
        <s v="Duluth"/>
        <s v="Minneapolis / St. Paul"/>
        <s v="Kansas City"/>
        <s v="St. Louis"/>
        <s v="Southaven"/>
        <s v="Oxford"/>
        <s v="Starkville"/>
        <s v="Big Sky / West Yellowstone/Gardiner"/>
        <s v="Kalispell/Whitefish"/>
        <s v="Missoula"/>
        <s v="Helena"/>
        <s v="Asheville"/>
        <s v="Charlotte"/>
        <s v="Fayetteville"/>
        <s v="Greensboro"/>
        <s v="Raleigh"/>
        <s v="Atlantic Beach / Morehead City"/>
        <s v="Durham"/>
        <s v="Chapel Hill"/>
        <s v="Kill Devil Hills"/>
        <s v="Laconia"/>
        <s v="Manchester"/>
        <s v="Portsmouth"/>
        <s v="Concord"/>
        <s v="Conway"/>
        <s v="Lebanon / Lincoln / West Lebanon"/>
        <s v="Cherry Hill / Moorestown"/>
        <s v="Eatontown / Freehold"/>
        <s v="Edison / Piscataway"/>
        <s v="Newark"/>
        <s v="Parsippany"/>
        <s v="Princeton / Trenton"/>
        <s v="Toms River"/>
        <s v="Flemington"/>
        <s v="Somerset"/>
        <s v="Springfield / Cranford / New Providence"/>
        <s v="Albuquerque"/>
        <s v="Carlsbad"/>
        <s v="Santa Fe"/>
        <s v="Taos"/>
        <s v="Las Vegas"/>
        <s v="Incline Village / Reno / Sparks"/>
        <s v="Niagara Falls"/>
        <s v="Albany"/>
        <s v="Binghamton"/>
        <s v="Saratoga Springs / Schenectady"/>
        <s v="Syracuse / Oswego"/>
        <s v="Troy"/>
        <s v="West Point"/>
        <s v="Buffalo"/>
        <s v="Glens Falls"/>
        <s v="Ithaca"/>
        <s v="Kingston"/>
        <s v="Lake Placid"/>
        <s v="Nyack / Palisades"/>
        <s v="Poughkeepsie"/>
        <s v="Floral Park / Garden City / Great Neck"/>
        <s v="Riverhead / Ronkonkoma / Melville"/>
        <s v="New York City"/>
        <s v="Tarrytown / White Plains / New Rochelle"/>
        <s v="Akron"/>
        <s v="Canton"/>
        <s v="Dayton / Fairborn"/>
        <s v="Hamilton"/>
        <s v="Mentor"/>
        <s v="Sandusky"/>
        <s v="Wooster"/>
        <s v="Columbus"/>
        <s v="Cleveland"/>
        <s v="Cincinnati"/>
        <s v="Oklahoma City"/>
        <s v="Clackamas"/>
        <s v="Beaverton"/>
        <s v="Bend"/>
        <s v="Eugene / Florence"/>
        <s v="Lincoln City"/>
        <s v="Seaside"/>
        <s v="Chester / Radnor / Essington"/>
        <s v="Erie"/>
        <s v="Pittsburgh"/>
        <s v="Allentown / Easton / Bethlehem"/>
        <s v="Bucks"/>
        <s v="Harrisburg"/>
        <s v="Lancaster"/>
        <s v="Malvern / Frazer / Berwyn"/>
        <s v="Philadelphia"/>
        <s v="Reading"/>
        <s v="State College"/>
        <s v="Gettysburg"/>
        <s v="Montgomery"/>
        <s v="Hershey"/>
        <s v="East Greenwich / Warwick"/>
        <s v="Providence / Bristol"/>
        <s v="Jamestown / Middletown / Newport"/>
        <s v="Hilton Head"/>
        <s v="Myrtle Beach"/>
        <s v="Charleston"/>
        <s v="Deadwood / Spearfish"/>
        <s v="Rapid City"/>
        <s v="Knoxville"/>
        <s v="Brentwood / Franklin"/>
        <s v="Chattanooga"/>
        <s v="Memphis"/>
        <s v="Nashville"/>
        <s v="Corpus Christi"/>
        <s v="Plano"/>
        <s v="Round Rock"/>
        <s v="South Padre Island"/>
        <s v="Waco"/>
        <s v="Arlington / Fort Worth / Grapevine"/>
        <s v="Austin"/>
        <s v="Big Spring"/>
        <s v="El Paso"/>
        <s v="Galveston"/>
        <s v="Houston (L.B. Johnson Space Center)"/>
        <s v="Midland / Odessa"/>
        <s v="San Antonio"/>
        <s v="Pecos"/>
        <s v="Provo"/>
        <s v="Salt Lake City"/>
        <s v="Moab"/>
        <s v="Park City"/>
        <s v="Blacksburg"/>
        <s v="Loudoun"/>
        <s v="Lynchburg"/>
        <s v="Roanoke"/>
        <s v="Virginia Beach"/>
        <s v="Wallops Island"/>
        <s v="Williamsburg / York"/>
        <s v="Richmond"/>
        <s v="Charlottesville"/>
        <s v="Montpelier"/>
        <s v="Burlington"/>
        <s v="White River Junction"/>
        <s v="Stowe"/>
        <s v="Spokane"/>
        <s v="Everett / Lynnwood"/>
        <s v="Ocean Shores"/>
        <s v="Olympia / Tumwater"/>
        <s v="Richland / Pasco"/>
        <s v="Vancouver"/>
        <s v="Tacoma"/>
        <s v="Port Angeles / Port Townsend"/>
        <s v="Seattle"/>
        <s v="Brookfield / Racine"/>
        <s v="Appleton"/>
        <s v="Madison"/>
        <s v="Sturgeon Bay"/>
        <s v="Wisconsin Dells"/>
        <s v="Milwaukee"/>
        <s v="Morgantown"/>
        <s v="Rock Springs"/>
        <s v="Cody"/>
        <s v="Jackson / Pinedale"/>
        <s v="Portland " u="1"/>
        <s v="Santa Monica " u="1"/>
        <s v="Manchester " u="1"/>
        <s v="Stowe " u="1"/>
        <s v="Abingdon" u="1"/>
        <s v="Hot Springs " u="1"/>
        <s v="Gainesville" u="1"/>
        <s v="Durham " u="1"/>
        <s v="Chattanooga " u="1"/>
        <s v="Pontiac / Auburn Hills " u="1"/>
        <s v="Atlantic City / Ocean City / Cape May" u="1"/>
        <s v="Asheville " u="1"/>
        <s v="Bloomington " u="1"/>
        <s v="College Station" u="1"/>
        <s v="Dallas " u="1"/>
        <s v="Columbia " u="1"/>
        <s v="Big Sky / West Yellowstone / Gardiner" u="1"/>
        <s v="Stockton " u="1"/>
        <s v="Pensacola " u="1"/>
        <s v="Charleston " u="1"/>
        <s v="Round Rock " u="1"/>
        <s v="Douglas " u="1"/>
        <s v="State College " u="1"/>
        <s v="Kalamazoo / Battle Creek " u="1"/>
        <s v="Starkville " u="1"/>
        <s v="Troy " u="1"/>
        <s v="Deadwood / Spearfish " u="1"/>
        <s v="Rochester " u="1"/>
      </sharedItems>
    </cacheField>
    <cacheField name="BREAKFAST" numFmtId="0">
      <sharedItems containsSemiMixedTypes="0" containsString="0" containsNumber="1" containsInteger="1" minValue="13" maxValue="18" count="5">
        <n v="14"/>
        <n v="13"/>
        <n v="16"/>
        <n v="17"/>
        <n v="18"/>
      </sharedItems>
    </cacheField>
    <cacheField name="LUNCH" numFmtId="0">
      <sharedItems containsSemiMixedTypes="0" containsString="0" containsNumber="1" containsInteger="1" minValue="14" maxValue="20" count="7">
        <n v="16"/>
        <n v="15"/>
        <n v="17"/>
        <n v="18"/>
        <n v="20"/>
        <n v="14" u="1"/>
        <n v="19" u="1"/>
      </sharedItems>
    </cacheField>
    <cacheField name="DINNER" numFmtId="164">
      <sharedItems containsSemiMixedTypes="0" containsString="0" containsNumber="1" containsInteger="1" minValue="23" maxValue="36" count="7">
        <n v="29"/>
        <n v="26"/>
        <n v="31"/>
        <n v="34"/>
        <n v="36"/>
        <n v="23" u="1"/>
        <n v="28" u="1"/>
      </sharedItems>
    </cacheField>
    <cacheField name="CITY COUNT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0">
  <r>
    <x v="0"/>
    <x v="0"/>
    <x v="0"/>
    <x v="0"/>
    <x v="0"/>
    <n v="1"/>
  </r>
  <r>
    <x v="0"/>
    <x v="1"/>
    <x v="1"/>
    <x v="1"/>
    <x v="1"/>
    <n v="1"/>
  </r>
  <r>
    <x v="1"/>
    <x v="1"/>
    <x v="1"/>
    <x v="1"/>
    <x v="1"/>
    <n v="1"/>
  </r>
  <r>
    <x v="1"/>
    <x v="2"/>
    <x v="2"/>
    <x v="2"/>
    <x v="2"/>
    <n v="1"/>
  </r>
  <r>
    <x v="1"/>
    <x v="3"/>
    <x v="2"/>
    <x v="2"/>
    <x v="2"/>
    <n v="1"/>
  </r>
  <r>
    <x v="1"/>
    <x v="4"/>
    <x v="1"/>
    <x v="1"/>
    <x v="1"/>
    <n v="1"/>
  </r>
  <r>
    <x v="2"/>
    <x v="1"/>
    <x v="1"/>
    <x v="1"/>
    <x v="1"/>
    <n v="1"/>
  </r>
  <r>
    <x v="2"/>
    <x v="5"/>
    <x v="0"/>
    <x v="0"/>
    <x v="0"/>
    <n v="1"/>
  </r>
  <r>
    <x v="3"/>
    <x v="1"/>
    <x v="1"/>
    <x v="1"/>
    <x v="1"/>
    <n v="1"/>
  </r>
  <r>
    <x v="3"/>
    <x v="6"/>
    <x v="2"/>
    <x v="2"/>
    <x v="2"/>
    <n v="1"/>
  </r>
  <r>
    <x v="3"/>
    <x v="7"/>
    <x v="0"/>
    <x v="0"/>
    <x v="0"/>
    <n v="1"/>
  </r>
  <r>
    <x v="3"/>
    <x v="8"/>
    <x v="3"/>
    <x v="3"/>
    <x v="3"/>
    <n v="1"/>
  </r>
  <r>
    <x v="3"/>
    <x v="9"/>
    <x v="0"/>
    <x v="0"/>
    <x v="0"/>
    <n v="1"/>
  </r>
  <r>
    <x v="3"/>
    <x v="10"/>
    <x v="4"/>
    <x v="4"/>
    <x v="4"/>
    <n v="1"/>
  </r>
  <r>
    <x v="4"/>
    <x v="1"/>
    <x v="1"/>
    <x v="1"/>
    <x v="1"/>
    <n v="1"/>
  </r>
  <r>
    <x v="4"/>
    <x v="11"/>
    <x v="0"/>
    <x v="0"/>
    <x v="0"/>
    <n v="1"/>
  </r>
  <r>
    <x v="4"/>
    <x v="12"/>
    <x v="0"/>
    <x v="0"/>
    <x v="0"/>
    <n v="1"/>
  </r>
  <r>
    <x v="4"/>
    <x v="13"/>
    <x v="2"/>
    <x v="2"/>
    <x v="2"/>
    <n v="1"/>
  </r>
  <r>
    <x v="4"/>
    <x v="14"/>
    <x v="3"/>
    <x v="3"/>
    <x v="3"/>
    <n v="1"/>
  </r>
  <r>
    <x v="4"/>
    <x v="15"/>
    <x v="3"/>
    <x v="3"/>
    <x v="3"/>
    <n v="1"/>
  </r>
  <r>
    <x v="4"/>
    <x v="16"/>
    <x v="2"/>
    <x v="2"/>
    <x v="2"/>
    <n v="1"/>
  </r>
  <r>
    <x v="4"/>
    <x v="17"/>
    <x v="3"/>
    <x v="3"/>
    <x v="3"/>
    <n v="1"/>
  </r>
  <r>
    <x v="4"/>
    <x v="18"/>
    <x v="2"/>
    <x v="2"/>
    <x v="2"/>
    <n v="1"/>
  </r>
  <r>
    <x v="4"/>
    <x v="19"/>
    <x v="2"/>
    <x v="2"/>
    <x v="2"/>
    <n v="1"/>
  </r>
  <r>
    <x v="4"/>
    <x v="20"/>
    <x v="3"/>
    <x v="3"/>
    <x v="3"/>
    <n v="1"/>
  </r>
  <r>
    <x v="4"/>
    <x v="21"/>
    <x v="4"/>
    <x v="4"/>
    <x v="4"/>
    <n v="1"/>
  </r>
  <r>
    <x v="4"/>
    <x v="22"/>
    <x v="3"/>
    <x v="3"/>
    <x v="3"/>
    <n v="1"/>
  </r>
  <r>
    <x v="4"/>
    <x v="23"/>
    <x v="2"/>
    <x v="2"/>
    <x v="2"/>
    <n v="1"/>
  </r>
  <r>
    <x v="4"/>
    <x v="24"/>
    <x v="2"/>
    <x v="2"/>
    <x v="2"/>
    <n v="1"/>
  </r>
  <r>
    <x v="4"/>
    <x v="25"/>
    <x v="3"/>
    <x v="3"/>
    <x v="3"/>
    <n v="1"/>
  </r>
  <r>
    <x v="4"/>
    <x v="26"/>
    <x v="3"/>
    <x v="3"/>
    <x v="3"/>
    <n v="1"/>
  </r>
  <r>
    <x v="4"/>
    <x v="27"/>
    <x v="3"/>
    <x v="3"/>
    <x v="3"/>
    <n v="1"/>
  </r>
  <r>
    <x v="4"/>
    <x v="28"/>
    <x v="2"/>
    <x v="2"/>
    <x v="2"/>
    <n v="1"/>
  </r>
  <r>
    <x v="4"/>
    <x v="29"/>
    <x v="2"/>
    <x v="2"/>
    <x v="2"/>
    <n v="1"/>
  </r>
  <r>
    <x v="4"/>
    <x v="30"/>
    <x v="3"/>
    <x v="3"/>
    <x v="3"/>
    <n v="1"/>
  </r>
  <r>
    <x v="4"/>
    <x v="31"/>
    <x v="3"/>
    <x v="3"/>
    <x v="3"/>
    <n v="1"/>
  </r>
  <r>
    <x v="4"/>
    <x v="32"/>
    <x v="3"/>
    <x v="3"/>
    <x v="3"/>
    <n v="1"/>
  </r>
  <r>
    <x v="4"/>
    <x v="33"/>
    <x v="2"/>
    <x v="2"/>
    <x v="2"/>
    <n v="1"/>
  </r>
  <r>
    <x v="4"/>
    <x v="34"/>
    <x v="4"/>
    <x v="4"/>
    <x v="4"/>
    <n v="1"/>
  </r>
  <r>
    <x v="4"/>
    <x v="35"/>
    <x v="3"/>
    <x v="3"/>
    <x v="3"/>
    <n v="1"/>
  </r>
  <r>
    <x v="4"/>
    <x v="36"/>
    <x v="3"/>
    <x v="3"/>
    <x v="3"/>
    <n v="1"/>
  </r>
  <r>
    <x v="4"/>
    <x v="37"/>
    <x v="4"/>
    <x v="4"/>
    <x v="4"/>
    <n v="1"/>
  </r>
  <r>
    <x v="4"/>
    <x v="38"/>
    <x v="4"/>
    <x v="4"/>
    <x v="4"/>
    <n v="1"/>
  </r>
  <r>
    <x v="4"/>
    <x v="39"/>
    <x v="3"/>
    <x v="3"/>
    <x v="3"/>
    <n v="1"/>
  </r>
  <r>
    <x v="4"/>
    <x v="40"/>
    <x v="4"/>
    <x v="4"/>
    <x v="4"/>
    <n v="1"/>
  </r>
  <r>
    <x v="4"/>
    <x v="41"/>
    <x v="4"/>
    <x v="4"/>
    <x v="4"/>
    <n v="1"/>
  </r>
  <r>
    <x v="4"/>
    <x v="42"/>
    <x v="4"/>
    <x v="4"/>
    <x v="4"/>
    <n v="1"/>
  </r>
  <r>
    <x v="5"/>
    <x v="1"/>
    <x v="1"/>
    <x v="1"/>
    <x v="1"/>
    <n v="1"/>
  </r>
  <r>
    <x v="5"/>
    <x v="43"/>
    <x v="2"/>
    <x v="2"/>
    <x v="2"/>
    <n v="1"/>
  </r>
  <r>
    <x v="5"/>
    <x v="44"/>
    <x v="0"/>
    <x v="0"/>
    <x v="0"/>
    <n v="1"/>
  </r>
  <r>
    <x v="5"/>
    <x v="45"/>
    <x v="2"/>
    <x v="2"/>
    <x v="2"/>
    <n v="1"/>
  </r>
  <r>
    <x v="5"/>
    <x v="46"/>
    <x v="2"/>
    <x v="2"/>
    <x v="2"/>
    <n v="1"/>
  </r>
  <r>
    <x v="5"/>
    <x v="47"/>
    <x v="2"/>
    <x v="2"/>
    <x v="2"/>
    <n v="1"/>
  </r>
  <r>
    <x v="5"/>
    <x v="48"/>
    <x v="2"/>
    <x v="2"/>
    <x v="2"/>
    <n v="1"/>
  </r>
  <r>
    <x v="5"/>
    <x v="49"/>
    <x v="3"/>
    <x v="3"/>
    <x v="3"/>
    <n v="1"/>
  </r>
  <r>
    <x v="5"/>
    <x v="50"/>
    <x v="4"/>
    <x v="4"/>
    <x v="4"/>
    <n v="1"/>
  </r>
  <r>
    <x v="5"/>
    <x v="51"/>
    <x v="3"/>
    <x v="3"/>
    <x v="3"/>
    <n v="1"/>
  </r>
  <r>
    <x v="5"/>
    <x v="52"/>
    <x v="4"/>
    <x v="4"/>
    <x v="4"/>
    <n v="1"/>
  </r>
  <r>
    <x v="5"/>
    <x v="53"/>
    <x v="4"/>
    <x v="4"/>
    <x v="4"/>
    <n v="1"/>
  </r>
  <r>
    <x v="5"/>
    <x v="54"/>
    <x v="4"/>
    <x v="4"/>
    <x v="4"/>
    <n v="1"/>
  </r>
  <r>
    <x v="5"/>
    <x v="55"/>
    <x v="4"/>
    <x v="4"/>
    <x v="4"/>
    <n v="1"/>
  </r>
  <r>
    <x v="5"/>
    <x v="56"/>
    <x v="4"/>
    <x v="4"/>
    <x v="4"/>
    <n v="1"/>
  </r>
  <r>
    <x v="5"/>
    <x v="57"/>
    <x v="4"/>
    <x v="4"/>
    <x v="4"/>
    <n v="1"/>
  </r>
  <r>
    <x v="6"/>
    <x v="1"/>
    <x v="1"/>
    <x v="1"/>
    <x v="1"/>
    <n v="1"/>
  </r>
  <r>
    <x v="6"/>
    <x v="58"/>
    <x v="0"/>
    <x v="0"/>
    <x v="0"/>
    <n v="1"/>
  </r>
  <r>
    <x v="6"/>
    <x v="59"/>
    <x v="2"/>
    <x v="2"/>
    <x v="2"/>
    <n v="1"/>
  </r>
  <r>
    <x v="6"/>
    <x v="60"/>
    <x v="2"/>
    <x v="2"/>
    <x v="2"/>
    <n v="1"/>
  </r>
  <r>
    <x v="6"/>
    <x v="61"/>
    <x v="2"/>
    <x v="2"/>
    <x v="2"/>
    <n v="1"/>
  </r>
  <r>
    <x v="6"/>
    <x v="62"/>
    <x v="2"/>
    <x v="2"/>
    <x v="2"/>
    <n v="1"/>
  </r>
  <r>
    <x v="7"/>
    <x v="63"/>
    <x v="4"/>
    <x v="4"/>
    <x v="4"/>
    <n v="1"/>
  </r>
  <r>
    <x v="7"/>
    <x v="1"/>
    <x v="1"/>
    <x v="1"/>
    <x v="1"/>
    <n v="1"/>
  </r>
  <r>
    <x v="8"/>
    <x v="1"/>
    <x v="1"/>
    <x v="1"/>
    <x v="1"/>
    <n v="1"/>
  </r>
  <r>
    <x v="8"/>
    <x v="64"/>
    <x v="0"/>
    <x v="0"/>
    <x v="0"/>
    <n v="1"/>
  </r>
  <r>
    <x v="8"/>
    <x v="65"/>
    <x v="0"/>
    <x v="0"/>
    <x v="0"/>
    <n v="1"/>
  </r>
  <r>
    <x v="9"/>
    <x v="1"/>
    <x v="1"/>
    <x v="1"/>
    <x v="1"/>
    <n v="1"/>
  </r>
  <r>
    <x v="9"/>
    <x v="66"/>
    <x v="0"/>
    <x v="0"/>
    <x v="0"/>
    <n v="1"/>
  </r>
  <r>
    <x v="9"/>
    <x v="67"/>
    <x v="2"/>
    <x v="2"/>
    <x v="2"/>
    <n v="1"/>
  </r>
  <r>
    <x v="9"/>
    <x v="68"/>
    <x v="2"/>
    <x v="2"/>
    <x v="2"/>
    <n v="1"/>
  </r>
  <r>
    <x v="9"/>
    <x v="69"/>
    <x v="0"/>
    <x v="0"/>
    <x v="0"/>
    <n v="1"/>
  </r>
  <r>
    <x v="9"/>
    <x v="70"/>
    <x v="0"/>
    <x v="0"/>
    <x v="0"/>
    <n v="1"/>
  </r>
  <r>
    <x v="9"/>
    <x v="71"/>
    <x v="0"/>
    <x v="0"/>
    <x v="0"/>
    <n v="1"/>
  </r>
  <r>
    <x v="9"/>
    <x v="72"/>
    <x v="2"/>
    <x v="2"/>
    <x v="2"/>
    <n v="1"/>
  </r>
  <r>
    <x v="9"/>
    <x v="73"/>
    <x v="0"/>
    <x v="0"/>
    <x v="0"/>
    <n v="1"/>
  </r>
  <r>
    <x v="9"/>
    <x v="74"/>
    <x v="2"/>
    <x v="2"/>
    <x v="2"/>
    <n v="1"/>
  </r>
  <r>
    <x v="9"/>
    <x v="75"/>
    <x v="0"/>
    <x v="0"/>
    <x v="0"/>
    <n v="1"/>
  </r>
  <r>
    <x v="9"/>
    <x v="76"/>
    <x v="2"/>
    <x v="2"/>
    <x v="2"/>
    <n v="1"/>
  </r>
  <r>
    <x v="9"/>
    <x v="77"/>
    <x v="2"/>
    <x v="2"/>
    <x v="2"/>
    <n v="1"/>
  </r>
  <r>
    <x v="9"/>
    <x v="78"/>
    <x v="2"/>
    <x v="2"/>
    <x v="2"/>
    <n v="1"/>
  </r>
  <r>
    <x v="9"/>
    <x v="79"/>
    <x v="2"/>
    <x v="2"/>
    <x v="2"/>
    <n v="1"/>
  </r>
  <r>
    <x v="9"/>
    <x v="80"/>
    <x v="2"/>
    <x v="2"/>
    <x v="2"/>
    <n v="1"/>
  </r>
  <r>
    <x v="9"/>
    <x v="81"/>
    <x v="2"/>
    <x v="2"/>
    <x v="2"/>
    <n v="1"/>
  </r>
  <r>
    <x v="9"/>
    <x v="82"/>
    <x v="2"/>
    <x v="2"/>
    <x v="2"/>
    <n v="1"/>
  </r>
  <r>
    <x v="9"/>
    <x v="83"/>
    <x v="2"/>
    <x v="2"/>
    <x v="2"/>
    <n v="1"/>
  </r>
  <r>
    <x v="9"/>
    <x v="84"/>
    <x v="0"/>
    <x v="0"/>
    <x v="0"/>
    <n v="1"/>
  </r>
  <r>
    <x v="9"/>
    <x v="85"/>
    <x v="2"/>
    <x v="2"/>
    <x v="2"/>
    <n v="1"/>
  </r>
  <r>
    <x v="9"/>
    <x v="86"/>
    <x v="3"/>
    <x v="3"/>
    <x v="3"/>
    <n v="1"/>
  </r>
  <r>
    <x v="9"/>
    <x v="87"/>
    <x v="1"/>
    <x v="1"/>
    <x v="1"/>
    <n v="1"/>
  </r>
  <r>
    <x v="10"/>
    <x v="1"/>
    <x v="1"/>
    <x v="1"/>
    <x v="1"/>
    <n v="1"/>
  </r>
  <r>
    <x v="10"/>
    <x v="88"/>
    <x v="1"/>
    <x v="1"/>
    <x v="1"/>
    <n v="1"/>
  </r>
  <r>
    <x v="10"/>
    <x v="89"/>
    <x v="1"/>
    <x v="1"/>
    <x v="1"/>
    <n v="1"/>
  </r>
  <r>
    <x v="10"/>
    <x v="90"/>
    <x v="0"/>
    <x v="0"/>
    <x v="0"/>
    <n v="1"/>
  </r>
  <r>
    <x v="10"/>
    <x v="91"/>
    <x v="2"/>
    <x v="2"/>
    <x v="2"/>
    <n v="1"/>
  </r>
  <r>
    <x v="10"/>
    <x v="92"/>
    <x v="3"/>
    <x v="3"/>
    <x v="3"/>
    <n v="1"/>
  </r>
  <r>
    <x v="10"/>
    <x v="93"/>
    <x v="4"/>
    <x v="4"/>
    <x v="4"/>
    <n v="1"/>
  </r>
  <r>
    <x v="11"/>
    <x v="1"/>
    <x v="1"/>
    <x v="1"/>
    <x v="1"/>
    <n v="1"/>
  </r>
  <r>
    <x v="11"/>
    <x v="94"/>
    <x v="2"/>
    <x v="2"/>
    <x v="2"/>
    <n v="1"/>
  </r>
  <r>
    <x v="11"/>
    <x v="95"/>
    <x v="0"/>
    <x v="0"/>
    <x v="0"/>
    <n v="1"/>
  </r>
  <r>
    <x v="12"/>
    <x v="1"/>
    <x v="1"/>
    <x v="1"/>
    <x v="1"/>
    <n v="1"/>
  </r>
  <r>
    <x v="12"/>
    <x v="96"/>
    <x v="0"/>
    <x v="0"/>
    <x v="0"/>
    <n v="1"/>
  </r>
  <r>
    <x v="12"/>
    <x v="97"/>
    <x v="3"/>
    <x v="3"/>
    <x v="3"/>
    <n v="1"/>
  </r>
  <r>
    <x v="12"/>
    <x v="98"/>
    <x v="3"/>
    <x v="3"/>
    <x v="3"/>
    <n v="1"/>
  </r>
  <r>
    <x v="13"/>
    <x v="1"/>
    <x v="1"/>
    <x v="1"/>
    <x v="1"/>
    <n v="1"/>
  </r>
  <r>
    <x v="13"/>
    <x v="99"/>
    <x v="0"/>
    <x v="0"/>
    <x v="0"/>
    <n v="1"/>
  </r>
  <r>
    <x v="13"/>
    <x v="100"/>
    <x v="0"/>
    <x v="0"/>
    <x v="0"/>
    <n v="1"/>
  </r>
  <r>
    <x v="13"/>
    <x v="101"/>
    <x v="0"/>
    <x v="0"/>
    <x v="0"/>
    <n v="1"/>
  </r>
  <r>
    <x v="13"/>
    <x v="102"/>
    <x v="4"/>
    <x v="4"/>
    <x v="4"/>
    <n v="1"/>
  </r>
  <r>
    <x v="14"/>
    <x v="1"/>
    <x v="1"/>
    <x v="1"/>
    <x v="1"/>
    <n v="1"/>
  </r>
  <r>
    <x v="14"/>
    <x v="103"/>
    <x v="0"/>
    <x v="0"/>
    <x v="0"/>
    <n v="1"/>
  </r>
  <r>
    <x v="14"/>
    <x v="104"/>
    <x v="2"/>
    <x v="2"/>
    <x v="2"/>
    <n v="1"/>
  </r>
  <r>
    <x v="14"/>
    <x v="105"/>
    <x v="0"/>
    <x v="0"/>
    <x v="0"/>
    <n v="1"/>
  </r>
  <r>
    <x v="14"/>
    <x v="106"/>
    <x v="0"/>
    <x v="0"/>
    <x v="0"/>
    <n v="1"/>
  </r>
  <r>
    <x v="14"/>
    <x v="107"/>
    <x v="0"/>
    <x v="0"/>
    <x v="0"/>
    <n v="1"/>
  </r>
  <r>
    <x v="15"/>
    <x v="1"/>
    <x v="1"/>
    <x v="1"/>
    <x v="1"/>
    <n v="1"/>
  </r>
  <r>
    <x v="15"/>
    <x v="108"/>
    <x v="0"/>
    <x v="0"/>
    <x v="0"/>
    <n v="1"/>
  </r>
  <r>
    <x v="15"/>
    <x v="109"/>
    <x v="0"/>
    <x v="0"/>
    <x v="0"/>
    <n v="1"/>
  </r>
  <r>
    <x v="16"/>
    <x v="1"/>
    <x v="1"/>
    <x v="1"/>
    <x v="1"/>
    <n v="1"/>
  </r>
  <r>
    <x v="16"/>
    <x v="110"/>
    <x v="0"/>
    <x v="0"/>
    <x v="0"/>
    <n v="1"/>
  </r>
  <r>
    <x v="16"/>
    <x v="111"/>
    <x v="0"/>
    <x v="0"/>
    <x v="0"/>
    <n v="1"/>
  </r>
  <r>
    <x v="16"/>
    <x v="112"/>
    <x v="0"/>
    <x v="0"/>
    <x v="0"/>
    <n v="1"/>
  </r>
  <r>
    <x v="16"/>
    <x v="113"/>
    <x v="3"/>
    <x v="3"/>
    <x v="3"/>
    <n v="1"/>
  </r>
  <r>
    <x v="17"/>
    <x v="1"/>
    <x v="1"/>
    <x v="1"/>
    <x v="1"/>
    <n v="1"/>
  </r>
  <r>
    <x v="17"/>
    <x v="114"/>
    <x v="2"/>
    <x v="2"/>
    <x v="2"/>
    <n v="1"/>
  </r>
  <r>
    <x v="17"/>
    <x v="115"/>
    <x v="0"/>
    <x v="0"/>
    <x v="0"/>
    <n v="1"/>
  </r>
  <r>
    <x v="17"/>
    <x v="116"/>
    <x v="3"/>
    <x v="3"/>
    <x v="3"/>
    <n v="1"/>
  </r>
  <r>
    <x v="18"/>
    <x v="1"/>
    <x v="1"/>
    <x v="1"/>
    <x v="1"/>
    <n v="1"/>
  </r>
  <r>
    <x v="18"/>
    <x v="117"/>
    <x v="0"/>
    <x v="0"/>
    <x v="0"/>
    <n v="1"/>
  </r>
  <r>
    <x v="18"/>
    <x v="118"/>
    <x v="0"/>
    <x v="0"/>
    <x v="0"/>
    <n v="1"/>
  </r>
  <r>
    <x v="18"/>
    <x v="119"/>
    <x v="2"/>
    <x v="2"/>
    <x v="2"/>
    <n v="1"/>
  </r>
  <r>
    <x v="18"/>
    <x v="120"/>
    <x v="2"/>
    <x v="2"/>
    <x v="2"/>
    <n v="1"/>
  </r>
  <r>
    <x v="18"/>
    <x v="121"/>
    <x v="2"/>
    <x v="2"/>
    <x v="2"/>
    <n v="1"/>
  </r>
  <r>
    <x v="18"/>
    <x v="122"/>
    <x v="2"/>
    <x v="2"/>
    <x v="2"/>
    <n v="1"/>
  </r>
  <r>
    <x v="18"/>
    <x v="123"/>
    <x v="4"/>
    <x v="4"/>
    <x v="4"/>
    <n v="1"/>
  </r>
  <r>
    <x v="18"/>
    <x v="124"/>
    <x v="2"/>
    <x v="2"/>
    <x v="2"/>
    <n v="1"/>
  </r>
  <r>
    <x v="18"/>
    <x v="125"/>
    <x v="2"/>
    <x v="2"/>
    <x v="2"/>
    <n v="1"/>
  </r>
  <r>
    <x v="18"/>
    <x v="126"/>
    <x v="2"/>
    <x v="2"/>
    <x v="2"/>
    <n v="1"/>
  </r>
  <r>
    <x v="18"/>
    <x v="127"/>
    <x v="0"/>
    <x v="0"/>
    <x v="0"/>
    <n v="1"/>
  </r>
  <r>
    <x v="18"/>
    <x v="128"/>
    <x v="4"/>
    <x v="4"/>
    <x v="4"/>
    <n v="1"/>
  </r>
  <r>
    <x v="18"/>
    <x v="129"/>
    <x v="4"/>
    <x v="4"/>
    <x v="4"/>
    <n v="1"/>
  </r>
  <r>
    <x v="19"/>
    <x v="1"/>
    <x v="1"/>
    <x v="1"/>
    <x v="1"/>
    <n v="1"/>
  </r>
  <r>
    <x v="19"/>
    <x v="130"/>
    <x v="0"/>
    <x v="0"/>
    <x v="0"/>
    <n v="1"/>
  </r>
  <r>
    <x v="19"/>
    <x v="131"/>
    <x v="2"/>
    <x v="2"/>
    <x v="2"/>
    <n v="1"/>
  </r>
  <r>
    <x v="19"/>
    <x v="132"/>
    <x v="0"/>
    <x v="0"/>
    <x v="0"/>
    <n v="1"/>
  </r>
  <r>
    <x v="19"/>
    <x v="133"/>
    <x v="0"/>
    <x v="0"/>
    <x v="0"/>
    <n v="1"/>
  </r>
  <r>
    <x v="19"/>
    <x v="134"/>
    <x v="2"/>
    <x v="2"/>
    <x v="2"/>
    <n v="1"/>
  </r>
  <r>
    <x v="19"/>
    <x v="135"/>
    <x v="2"/>
    <x v="2"/>
    <x v="2"/>
    <n v="1"/>
  </r>
  <r>
    <x v="19"/>
    <x v="136"/>
    <x v="2"/>
    <x v="2"/>
    <x v="2"/>
    <n v="1"/>
  </r>
  <r>
    <x v="19"/>
    <x v="137"/>
    <x v="2"/>
    <x v="2"/>
    <x v="2"/>
    <n v="1"/>
  </r>
  <r>
    <x v="19"/>
    <x v="138"/>
    <x v="0"/>
    <x v="0"/>
    <x v="0"/>
    <n v="1"/>
  </r>
  <r>
    <x v="19"/>
    <x v="63"/>
    <x v="4"/>
    <x v="4"/>
    <x v="4"/>
    <n v="1"/>
  </r>
  <r>
    <x v="20"/>
    <x v="1"/>
    <x v="1"/>
    <x v="1"/>
    <x v="1"/>
    <n v="1"/>
  </r>
  <r>
    <x v="20"/>
    <x v="139"/>
    <x v="0"/>
    <x v="0"/>
    <x v="0"/>
    <n v="1"/>
  </r>
  <r>
    <x v="20"/>
    <x v="140"/>
    <x v="3"/>
    <x v="3"/>
    <x v="3"/>
    <n v="1"/>
  </r>
  <r>
    <x v="20"/>
    <x v="141"/>
    <x v="2"/>
    <x v="2"/>
    <x v="2"/>
    <n v="1"/>
  </r>
  <r>
    <x v="21"/>
    <x v="1"/>
    <x v="1"/>
    <x v="1"/>
    <x v="1"/>
    <n v="1"/>
  </r>
  <r>
    <x v="21"/>
    <x v="142"/>
    <x v="0"/>
    <x v="0"/>
    <x v="0"/>
    <n v="1"/>
  </r>
  <r>
    <x v="21"/>
    <x v="143"/>
    <x v="0"/>
    <x v="0"/>
    <x v="0"/>
    <n v="1"/>
  </r>
  <r>
    <x v="21"/>
    <x v="144"/>
    <x v="0"/>
    <x v="0"/>
    <x v="0"/>
    <n v="1"/>
  </r>
  <r>
    <x v="21"/>
    <x v="145"/>
    <x v="0"/>
    <x v="0"/>
    <x v="0"/>
    <n v="1"/>
  </r>
  <r>
    <x v="21"/>
    <x v="146"/>
    <x v="3"/>
    <x v="3"/>
    <x v="3"/>
    <n v="1"/>
  </r>
  <r>
    <x v="21"/>
    <x v="147"/>
    <x v="1"/>
    <x v="1"/>
    <x v="1"/>
    <n v="1"/>
  </r>
  <r>
    <x v="21"/>
    <x v="148"/>
    <x v="2"/>
    <x v="2"/>
    <x v="2"/>
    <n v="1"/>
  </r>
  <r>
    <x v="21"/>
    <x v="149"/>
    <x v="0"/>
    <x v="0"/>
    <x v="0"/>
    <n v="1"/>
  </r>
  <r>
    <x v="21"/>
    <x v="150"/>
    <x v="0"/>
    <x v="0"/>
    <x v="0"/>
    <n v="1"/>
  </r>
  <r>
    <x v="21"/>
    <x v="151"/>
    <x v="0"/>
    <x v="0"/>
    <x v="0"/>
    <n v="1"/>
  </r>
  <r>
    <x v="21"/>
    <x v="152"/>
    <x v="0"/>
    <x v="0"/>
    <x v="0"/>
    <n v="1"/>
  </r>
  <r>
    <x v="21"/>
    <x v="153"/>
    <x v="0"/>
    <x v="0"/>
    <x v="0"/>
    <n v="1"/>
  </r>
  <r>
    <x v="21"/>
    <x v="154"/>
    <x v="0"/>
    <x v="0"/>
    <x v="0"/>
    <n v="1"/>
  </r>
  <r>
    <x v="22"/>
    <x v="1"/>
    <x v="1"/>
    <x v="1"/>
    <x v="1"/>
    <n v="1"/>
  </r>
  <r>
    <x v="22"/>
    <x v="155"/>
    <x v="0"/>
    <x v="0"/>
    <x v="0"/>
    <n v="1"/>
  </r>
  <r>
    <x v="22"/>
    <x v="156"/>
    <x v="2"/>
    <x v="2"/>
    <x v="2"/>
    <n v="1"/>
  </r>
  <r>
    <x v="22"/>
    <x v="157"/>
    <x v="4"/>
    <x v="4"/>
    <x v="4"/>
    <n v="1"/>
  </r>
  <r>
    <x v="22"/>
    <x v="158"/>
    <x v="4"/>
    <x v="4"/>
    <x v="4"/>
    <n v="1"/>
  </r>
  <r>
    <x v="23"/>
    <x v="1"/>
    <x v="1"/>
    <x v="1"/>
    <x v="1"/>
    <n v="1"/>
  </r>
  <r>
    <x v="23"/>
    <x v="159"/>
    <x v="0"/>
    <x v="0"/>
    <x v="0"/>
    <n v="1"/>
  </r>
  <r>
    <x v="23"/>
    <x v="160"/>
    <x v="0"/>
    <x v="0"/>
    <x v="0"/>
    <n v="1"/>
  </r>
  <r>
    <x v="24"/>
    <x v="1"/>
    <x v="1"/>
    <x v="1"/>
    <x v="1"/>
    <n v="1"/>
  </r>
  <r>
    <x v="24"/>
    <x v="161"/>
    <x v="1"/>
    <x v="1"/>
    <x v="1"/>
    <n v="1"/>
  </r>
  <r>
    <x v="24"/>
    <x v="162"/>
    <x v="0"/>
    <x v="0"/>
    <x v="0"/>
    <n v="1"/>
  </r>
  <r>
    <x v="24"/>
    <x v="163"/>
    <x v="0"/>
    <x v="0"/>
    <x v="0"/>
    <n v="1"/>
  </r>
  <r>
    <x v="25"/>
    <x v="1"/>
    <x v="1"/>
    <x v="1"/>
    <x v="1"/>
    <n v="1"/>
  </r>
  <r>
    <x v="25"/>
    <x v="164"/>
    <x v="4"/>
    <x v="4"/>
    <x v="4"/>
    <n v="1"/>
  </r>
  <r>
    <x v="25"/>
    <x v="165"/>
    <x v="0"/>
    <x v="0"/>
    <x v="0"/>
    <n v="1"/>
  </r>
  <r>
    <x v="25"/>
    <x v="166"/>
    <x v="2"/>
    <x v="2"/>
    <x v="2"/>
    <n v="1"/>
  </r>
  <r>
    <x v="25"/>
    <x v="167"/>
    <x v="0"/>
    <x v="0"/>
    <x v="0"/>
    <n v="1"/>
  </r>
  <r>
    <x v="26"/>
    <x v="1"/>
    <x v="1"/>
    <x v="1"/>
    <x v="1"/>
    <n v="1"/>
  </r>
  <r>
    <x v="26"/>
    <x v="168"/>
    <x v="0"/>
    <x v="0"/>
    <x v="0"/>
    <n v="1"/>
  </r>
  <r>
    <x v="26"/>
    <x v="169"/>
    <x v="2"/>
    <x v="2"/>
    <x v="2"/>
    <n v="1"/>
  </r>
  <r>
    <x v="26"/>
    <x v="170"/>
    <x v="0"/>
    <x v="0"/>
    <x v="0"/>
    <n v="1"/>
  </r>
  <r>
    <x v="26"/>
    <x v="171"/>
    <x v="0"/>
    <x v="0"/>
    <x v="0"/>
    <n v="1"/>
  </r>
  <r>
    <x v="26"/>
    <x v="172"/>
    <x v="0"/>
    <x v="0"/>
    <x v="0"/>
    <n v="1"/>
  </r>
  <r>
    <x v="26"/>
    <x v="173"/>
    <x v="0"/>
    <x v="0"/>
    <x v="0"/>
    <n v="1"/>
  </r>
  <r>
    <x v="26"/>
    <x v="174"/>
    <x v="0"/>
    <x v="0"/>
    <x v="0"/>
    <n v="1"/>
  </r>
  <r>
    <x v="26"/>
    <x v="64"/>
    <x v="1"/>
    <x v="1"/>
    <x v="1"/>
    <n v="1"/>
  </r>
  <r>
    <x v="26"/>
    <x v="175"/>
    <x v="3"/>
    <x v="3"/>
    <x v="3"/>
    <n v="1"/>
  </r>
  <r>
    <x v="26"/>
    <x v="176"/>
    <x v="3"/>
    <x v="3"/>
    <x v="3"/>
    <n v="1"/>
  </r>
  <r>
    <x v="27"/>
    <x v="1"/>
    <x v="1"/>
    <x v="1"/>
    <x v="1"/>
    <n v="1"/>
  </r>
  <r>
    <x v="28"/>
    <x v="1"/>
    <x v="1"/>
    <x v="1"/>
    <x v="1"/>
    <n v="1"/>
  </r>
  <r>
    <x v="28"/>
    <x v="174"/>
    <x v="1"/>
    <x v="1"/>
    <x v="1"/>
    <n v="1"/>
  </r>
  <r>
    <x v="28"/>
    <x v="177"/>
    <x v="0"/>
    <x v="0"/>
    <x v="0"/>
    <n v="1"/>
  </r>
  <r>
    <x v="28"/>
    <x v="178"/>
    <x v="0"/>
    <x v="0"/>
    <x v="0"/>
    <n v="1"/>
  </r>
  <r>
    <x v="28"/>
    <x v="179"/>
    <x v="0"/>
    <x v="0"/>
    <x v="0"/>
    <n v="1"/>
  </r>
  <r>
    <x v="28"/>
    <x v="180"/>
    <x v="0"/>
    <x v="0"/>
    <x v="0"/>
    <n v="1"/>
  </r>
  <r>
    <x v="28"/>
    <x v="181"/>
    <x v="2"/>
    <x v="2"/>
    <x v="2"/>
    <n v="1"/>
  </r>
  <r>
    <x v="28"/>
    <x v="182"/>
    <x v="1"/>
    <x v="1"/>
    <x v="1"/>
    <n v="1"/>
  </r>
  <r>
    <x v="29"/>
    <x v="1"/>
    <x v="1"/>
    <x v="1"/>
    <x v="1"/>
    <n v="1"/>
  </r>
  <r>
    <x v="29"/>
    <x v="183"/>
    <x v="2"/>
    <x v="2"/>
    <x v="2"/>
    <n v="1"/>
  </r>
  <r>
    <x v="29"/>
    <x v="184"/>
    <x v="2"/>
    <x v="2"/>
    <x v="2"/>
    <n v="1"/>
  </r>
  <r>
    <x v="29"/>
    <x v="185"/>
    <x v="2"/>
    <x v="2"/>
    <x v="2"/>
    <n v="1"/>
  </r>
  <r>
    <x v="29"/>
    <x v="186"/>
    <x v="2"/>
    <x v="2"/>
    <x v="2"/>
    <n v="1"/>
  </r>
  <r>
    <x v="29"/>
    <x v="187"/>
    <x v="2"/>
    <x v="2"/>
    <x v="2"/>
    <n v="1"/>
  </r>
  <r>
    <x v="29"/>
    <x v="188"/>
    <x v="2"/>
    <x v="2"/>
    <x v="2"/>
    <n v="1"/>
  </r>
  <r>
    <x v="29"/>
    <x v="189"/>
    <x v="2"/>
    <x v="2"/>
    <x v="2"/>
    <n v="1"/>
  </r>
  <r>
    <x v="29"/>
    <x v="190"/>
    <x v="2"/>
    <x v="2"/>
    <x v="2"/>
    <n v="1"/>
  </r>
  <r>
    <x v="29"/>
    <x v="191"/>
    <x v="0"/>
    <x v="0"/>
    <x v="0"/>
    <n v="1"/>
  </r>
  <r>
    <x v="29"/>
    <x v="192"/>
    <x v="2"/>
    <x v="2"/>
    <x v="2"/>
    <n v="1"/>
  </r>
  <r>
    <x v="30"/>
    <x v="1"/>
    <x v="1"/>
    <x v="1"/>
    <x v="1"/>
    <n v="1"/>
  </r>
  <r>
    <x v="30"/>
    <x v="193"/>
    <x v="2"/>
    <x v="2"/>
    <x v="2"/>
    <n v="1"/>
  </r>
  <r>
    <x v="30"/>
    <x v="194"/>
    <x v="0"/>
    <x v="0"/>
    <x v="0"/>
    <n v="1"/>
  </r>
  <r>
    <x v="30"/>
    <x v="195"/>
    <x v="2"/>
    <x v="2"/>
    <x v="2"/>
    <n v="1"/>
  </r>
  <r>
    <x v="30"/>
    <x v="196"/>
    <x v="0"/>
    <x v="0"/>
    <x v="0"/>
    <n v="1"/>
  </r>
  <r>
    <x v="31"/>
    <x v="1"/>
    <x v="1"/>
    <x v="1"/>
    <x v="1"/>
    <n v="1"/>
  </r>
  <r>
    <x v="31"/>
    <x v="197"/>
    <x v="2"/>
    <x v="2"/>
    <x v="2"/>
    <n v="1"/>
  </r>
  <r>
    <x v="31"/>
    <x v="198"/>
    <x v="2"/>
    <x v="2"/>
    <x v="2"/>
    <n v="1"/>
  </r>
  <r>
    <x v="32"/>
    <x v="1"/>
    <x v="1"/>
    <x v="1"/>
    <x v="1"/>
    <n v="1"/>
  </r>
  <r>
    <x v="32"/>
    <x v="199"/>
    <x v="2"/>
    <x v="2"/>
    <x v="2"/>
    <n v="1"/>
  </r>
  <r>
    <x v="32"/>
    <x v="200"/>
    <x v="2"/>
    <x v="2"/>
    <x v="2"/>
    <n v="1"/>
  </r>
  <r>
    <x v="32"/>
    <x v="201"/>
    <x v="0"/>
    <x v="0"/>
    <x v="0"/>
    <n v="1"/>
  </r>
  <r>
    <x v="32"/>
    <x v="155"/>
    <x v="2"/>
    <x v="2"/>
    <x v="2"/>
    <n v="1"/>
  </r>
  <r>
    <x v="32"/>
    <x v="202"/>
    <x v="0"/>
    <x v="0"/>
    <x v="0"/>
    <n v="1"/>
  </r>
  <r>
    <x v="32"/>
    <x v="203"/>
    <x v="0"/>
    <x v="0"/>
    <x v="0"/>
    <n v="1"/>
  </r>
  <r>
    <x v="32"/>
    <x v="204"/>
    <x v="0"/>
    <x v="0"/>
    <x v="0"/>
    <n v="1"/>
  </r>
  <r>
    <x v="32"/>
    <x v="205"/>
    <x v="0"/>
    <x v="0"/>
    <x v="0"/>
    <n v="1"/>
  </r>
  <r>
    <x v="32"/>
    <x v="206"/>
    <x v="2"/>
    <x v="2"/>
    <x v="2"/>
    <n v="1"/>
  </r>
  <r>
    <x v="32"/>
    <x v="207"/>
    <x v="2"/>
    <x v="2"/>
    <x v="2"/>
    <n v="1"/>
  </r>
  <r>
    <x v="32"/>
    <x v="208"/>
    <x v="3"/>
    <x v="3"/>
    <x v="3"/>
    <n v="1"/>
  </r>
  <r>
    <x v="32"/>
    <x v="209"/>
    <x v="2"/>
    <x v="2"/>
    <x v="2"/>
    <n v="1"/>
  </r>
  <r>
    <x v="32"/>
    <x v="210"/>
    <x v="4"/>
    <x v="4"/>
    <x v="4"/>
    <n v="1"/>
  </r>
  <r>
    <x v="32"/>
    <x v="211"/>
    <x v="2"/>
    <x v="2"/>
    <x v="2"/>
    <n v="1"/>
  </r>
  <r>
    <x v="32"/>
    <x v="212"/>
    <x v="2"/>
    <x v="2"/>
    <x v="2"/>
    <n v="1"/>
  </r>
  <r>
    <x v="32"/>
    <x v="213"/>
    <x v="3"/>
    <x v="3"/>
    <x v="3"/>
    <n v="1"/>
  </r>
  <r>
    <x v="32"/>
    <x v="214"/>
    <x v="2"/>
    <x v="2"/>
    <x v="2"/>
    <n v="1"/>
  </r>
  <r>
    <x v="32"/>
    <x v="215"/>
    <x v="4"/>
    <x v="4"/>
    <x v="4"/>
    <n v="1"/>
  </r>
  <r>
    <x v="32"/>
    <x v="216"/>
    <x v="3"/>
    <x v="3"/>
    <x v="3"/>
    <n v="1"/>
  </r>
  <r>
    <x v="33"/>
    <x v="1"/>
    <x v="1"/>
    <x v="1"/>
    <x v="1"/>
    <n v="1"/>
  </r>
  <r>
    <x v="33"/>
    <x v="217"/>
    <x v="0"/>
    <x v="0"/>
    <x v="0"/>
    <n v="1"/>
  </r>
  <r>
    <x v="33"/>
    <x v="218"/>
    <x v="0"/>
    <x v="0"/>
    <x v="0"/>
    <n v="1"/>
  </r>
  <r>
    <x v="33"/>
    <x v="219"/>
    <x v="0"/>
    <x v="0"/>
    <x v="0"/>
    <n v="1"/>
  </r>
  <r>
    <x v="33"/>
    <x v="220"/>
    <x v="1"/>
    <x v="1"/>
    <x v="1"/>
    <n v="1"/>
  </r>
  <r>
    <x v="33"/>
    <x v="221"/>
    <x v="1"/>
    <x v="1"/>
    <x v="1"/>
    <n v="1"/>
  </r>
  <r>
    <x v="33"/>
    <x v="222"/>
    <x v="0"/>
    <x v="0"/>
    <x v="0"/>
    <n v="1"/>
  </r>
  <r>
    <x v="33"/>
    <x v="223"/>
    <x v="1"/>
    <x v="1"/>
    <x v="1"/>
    <n v="1"/>
  </r>
  <r>
    <x v="33"/>
    <x v="224"/>
    <x v="0"/>
    <x v="0"/>
    <x v="0"/>
    <n v="1"/>
  </r>
  <r>
    <x v="33"/>
    <x v="225"/>
    <x v="2"/>
    <x v="2"/>
    <x v="2"/>
    <n v="1"/>
  </r>
  <r>
    <x v="33"/>
    <x v="226"/>
    <x v="3"/>
    <x v="3"/>
    <x v="3"/>
    <n v="1"/>
  </r>
  <r>
    <x v="34"/>
    <x v="1"/>
    <x v="1"/>
    <x v="1"/>
    <x v="1"/>
    <n v="1"/>
  </r>
  <r>
    <x v="34"/>
    <x v="227"/>
    <x v="0"/>
    <x v="0"/>
    <x v="0"/>
    <n v="1"/>
  </r>
  <r>
    <x v="35"/>
    <x v="1"/>
    <x v="1"/>
    <x v="1"/>
    <x v="1"/>
    <n v="1"/>
  </r>
  <r>
    <x v="35"/>
    <x v="228"/>
    <x v="0"/>
    <x v="0"/>
    <x v="0"/>
    <n v="1"/>
  </r>
  <r>
    <x v="35"/>
    <x v="229"/>
    <x v="0"/>
    <x v="0"/>
    <x v="0"/>
    <n v="1"/>
  </r>
  <r>
    <x v="35"/>
    <x v="230"/>
    <x v="0"/>
    <x v="0"/>
    <x v="0"/>
    <n v="1"/>
  </r>
  <r>
    <x v="35"/>
    <x v="231"/>
    <x v="0"/>
    <x v="0"/>
    <x v="0"/>
    <n v="1"/>
  </r>
  <r>
    <x v="35"/>
    <x v="232"/>
    <x v="2"/>
    <x v="2"/>
    <x v="2"/>
    <n v="1"/>
  </r>
  <r>
    <x v="35"/>
    <x v="139"/>
    <x v="3"/>
    <x v="3"/>
    <x v="3"/>
    <n v="1"/>
  </r>
  <r>
    <x v="35"/>
    <x v="233"/>
    <x v="2"/>
    <x v="2"/>
    <x v="2"/>
    <n v="1"/>
  </r>
  <r>
    <x v="36"/>
    <x v="1"/>
    <x v="1"/>
    <x v="1"/>
    <x v="1"/>
    <n v="1"/>
  </r>
  <r>
    <x v="36"/>
    <x v="234"/>
    <x v="0"/>
    <x v="0"/>
    <x v="0"/>
    <n v="1"/>
  </r>
  <r>
    <x v="36"/>
    <x v="235"/>
    <x v="1"/>
    <x v="1"/>
    <x v="1"/>
    <n v="1"/>
  </r>
  <r>
    <x v="36"/>
    <x v="236"/>
    <x v="0"/>
    <x v="0"/>
    <x v="0"/>
    <n v="1"/>
  </r>
  <r>
    <x v="36"/>
    <x v="237"/>
    <x v="0"/>
    <x v="0"/>
    <x v="0"/>
    <n v="1"/>
  </r>
  <r>
    <x v="36"/>
    <x v="238"/>
    <x v="0"/>
    <x v="0"/>
    <x v="0"/>
    <n v="1"/>
  </r>
  <r>
    <x v="36"/>
    <x v="239"/>
    <x v="0"/>
    <x v="0"/>
    <x v="0"/>
    <n v="1"/>
  </r>
  <r>
    <x v="36"/>
    <x v="240"/>
    <x v="1"/>
    <x v="1"/>
    <x v="1"/>
    <n v="1"/>
  </r>
  <r>
    <x v="36"/>
    <x v="241"/>
    <x v="0"/>
    <x v="0"/>
    <x v="0"/>
    <n v="1"/>
  </r>
  <r>
    <x v="36"/>
    <x v="242"/>
    <x v="4"/>
    <x v="4"/>
    <x v="4"/>
    <n v="1"/>
  </r>
  <r>
    <x v="36"/>
    <x v="243"/>
    <x v="1"/>
    <x v="1"/>
    <x v="1"/>
    <n v="1"/>
  </r>
  <r>
    <x v="36"/>
    <x v="244"/>
    <x v="2"/>
    <x v="2"/>
    <x v="2"/>
    <n v="1"/>
  </r>
  <r>
    <x v="36"/>
    <x v="245"/>
    <x v="0"/>
    <x v="0"/>
    <x v="0"/>
    <n v="1"/>
  </r>
  <r>
    <x v="36"/>
    <x v="246"/>
    <x v="2"/>
    <x v="2"/>
    <x v="2"/>
    <n v="1"/>
  </r>
  <r>
    <x v="36"/>
    <x v="247"/>
    <x v="3"/>
    <x v="3"/>
    <x v="3"/>
    <n v="1"/>
  </r>
  <r>
    <x v="37"/>
    <x v="1"/>
    <x v="1"/>
    <x v="1"/>
    <x v="1"/>
    <n v="1"/>
  </r>
  <r>
    <x v="37"/>
    <x v="248"/>
    <x v="2"/>
    <x v="2"/>
    <x v="2"/>
    <n v="1"/>
  </r>
  <r>
    <x v="37"/>
    <x v="249"/>
    <x v="0"/>
    <x v="0"/>
    <x v="0"/>
    <n v="1"/>
  </r>
  <r>
    <x v="37"/>
    <x v="250"/>
    <x v="0"/>
    <x v="0"/>
    <x v="0"/>
    <n v="1"/>
  </r>
  <r>
    <x v="38"/>
    <x v="1"/>
    <x v="1"/>
    <x v="1"/>
    <x v="1"/>
    <n v="1"/>
  </r>
  <r>
    <x v="38"/>
    <x v="135"/>
    <x v="0"/>
    <x v="0"/>
    <x v="0"/>
    <n v="1"/>
  </r>
  <r>
    <x v="38"/>
    <x v="251"/>
    <x v="2"/>
    <x v="2"/>
    <x v="2"/>
    <n v="1"/>
  </r>
  <r>
    <x v="38"/>
    <x v="252"/>
    <x v="2"/>
    <x v="2"/>
    <x v="2"/>
    <n v="1"/>
  </r>
  <r>
    <x v="38"/>
    <x v="253"/>
    <x v="4"/>
    <x v="4"/>
    <x v="4"/>
    <n v="1"/>
  </r>
  <r>
    <x v="39"/>
    <x v="1"/>
    <x v="1"/>
    <x v="1"/>
    <x v="1"/>
    <n v="1"/>
  </r>
  <r>
    <x v="39"/>
    <x v="254"/>
    <x v="3"/>
    <x v="3"/>
    <x v="3"/>
    <n v="1"/>
  </r>
  <r>
    <x v="39"/>
    <x v="255"/>
    <x v="0"/>
    <x v="0"/>
    <x v="0"/>
    <n v="1"/>
  </r>
  <r>
    <x v="39"/>
    <x v="5"/>
    <x v="0"/>
    <x v="0"/>
    <x v="0"/>
    <n v="1"/>
  </r>
  <r>
    <x v="40"/>
    <x v="1"/>
    <x v="1"/>
    <x v="1"/>
    <x v="1"/>
    <n v="1"/>
  </r>
  <r>
    <x v="40"/>
    <x v="256"/>
    <x v="0"/>
    <x v="0"/>
    <x v="0"/>
    <n v="1"/>
  </r>
  <r>
    <x v="40"/>
    <x v="257"/>
    <x v="2"/>
    <x v="2"/>
    <x v="2"/>
    <n v="1"/>
  </r>
  <r>
    <x v="40"/>
    <x v="258"/>
    <x v="0"/>
    <x v="0"/>
    <x v="0"/>
    <n v="1"/>
  </r>
  <r>
    <x v="40"/>
    <x v="259"/>
    <x v="2"/>
    <x v="2"/>
    <x v="2"/>
    <n v="1"/>
  </r>
  <r>
    <x v="40"/>
    <x v="260"/>
    <x v="4"/>
    <x v="4"/>
    <x v="4"/>
    <n v="1"/>
  </r>
  <r>
    <x v="41"/>
    <x v="1"/>
    <x v="1"/>
    <x v="1"/>
    <x v="1"/>
    <n v="1"/>
  </r>
  <r>
    <x v="41"/>
    <x v="261"/>
    <x v="0"/>
    <x v="0"/>
    <x v="0"/>
    <n v="1"/>
  </r>
  <r>
    <x v="41"/>
    <x v="262"/>
    <x v="0"/>
    <x v="0"/>
    <x v="0"/>
    <n v="1"/>
  </r>
  <r>
    <x v="41"/>
    <x v="263"/>
    <x v="0"/>
    <x v="0"/>
    <x v="0"/>
    <n v="1"/>
  </r>
  <r>
    <x v="41"/>
    <x v="264"/>
    <x v="1"/>
    <x v="1"/>
    <x v="1"/>
    <n v="1"/>
  </r>
  <r>
    <x v="41"/>
    <x v="265"/>
    <x v="0"/>
    <x v="0"/>
    <x v="0"/>
    <n v="1"/>
  </r>
  <r>
    <x v="41"/>
    <x v="266"/>
    <x v="0"/>
    <x v="0"/>
    <x v="0"/>
    <n v="1"/>
  </r>
  <r>
    <x v="41"/>
    <x v="267"/>
    <x v="0"/>
    <x v="0"/>
    <x v="0"/>
    <n v="1"/>
  </r>
  <r>
    <x v="41"/>
    <x v="268"/>
    <x v="0"/>
    <x v="0"/>
    <x v="0"/>
    <n v="1"/>
  </r>
  <r>
    <x v="41"/>
    <x v="269"/>
    <x v="0"/>
    <x v="0"/>
    <x v="0"/>
    <n v="1"/>
  </r>
  <r>
    <x v="41"/>
    <x v="270"/>
    <x v="0"/>
    <x v="0"/>
    <x v="0"/>
    <n v="1"/>
  </r>
  <r>
    <x v="41"/>
    <x v="271"/>
    <x v="2"/>
    <x v="2"/>
    <x v="2"/>
    <n v="1"/>
  </r>
  <r>
    <x v="41"/>
    <x v="272"/>
    <x v="0"/>
    <x v="0"/>
    <x v="0"/>
    <n v="1"/>
  </r>
  <r>
    <x v="41"/>
    <x v="273"/>
    <x v="0"/>
    <x v="0"/>
    <x v="0"/>
    <n v="1"/>
  </r>
  <r>
    <x v="41"/>
    <x v="94"/>
    <x v="2"/>
    <x v="2"/>
    <x v="2"/>
    <n v="1"/>
  </r>
  <r>
    <x v="41"/>
    <x v="274"/>
    <x v="1"/>
    <x v="1"/>
    <x v="1"/>
    <n v="1"/>
  </r>
  <r>
    <x v="42"/>
    <x v="1"/>
    <x v="1"/>
    <x v="1"/>
    <x v="1"/>
    <n v="1"/>
  </r>
  <r>
    <x v="42"/>
    <x v="275"/>
    <x v="0"/>
    <x v="0"/>
    <x v="0"/>
    <n v="1"/>
  </r>
  <r>
    <x v="42"/>
    <x v="276"/>
    <x v="0"/>
    <x v="0"/>
    <x v="0"/>
    <n v="1"/>
  </r>
  <r>
    <x v="42"/>
    <x v="277"/>
    <x v="2"/>
    <x v="2"/>
    <x v="2"/>
    <n v="1"/>
  </r>
  <r>
    <x v="42"/>
    <x v="278"/>
    <x v="4"/>
    <x v="4"/>
    <x v="4"/>
    <n v="1"/>
  </r>
  <r>
    <x v="43"/>
    <x v="1"/>
    <x v="1"/>
    <x v="1"/>
    <x v="1"/>
    <n v="1"/>
  </r>
  <r>
    <x v="43"/>
    <x v="279"/>
    <x v="1"/>
    <x v="1"/>
    <x v="1"/>
    <n v="1"/>
  </r>
  <r>
    <x v="43"/>
    <x v="280"/>
    <x v="2"/>
    <x v="2"/>
    <x v="2"/>
    <n v="1"/>
  </r>
  <r>
    <x v="43"/>
    <x v="281"/>
    <x v="0"/>
    <x v="0"/>
    <x v="0"/>
    <n v="1"/>
  </r>
  <r>
    <x v="43"/>
    <x v="282"/>
    <x v="1"/>
    <x v="1"/>
    <x v="1"/>
    <n v="1"/>
  </r>
  <r>
    <x v="43"/>
    <x v="283"/>
    <x v="0"/>
    <x v="0"/>
    <x v="0"/>
    <n v="1"/>
  </r>
  <r>
    <x v="43"/>
    <x v="284"/>
    <x v="0"/>
    <x v="0"/>
    <x v="0"/>
    <n v="1"/>
  </r>
  <r>
    <x v="43"/>
    <x v="285"/>
    <x v="0"/>
    <x v="0"/>
    <x v="0"/>
    <n v="1"/>
  </r>
  <r>
    <x v="43"/>
    <x v="286"/>
    <x v="0"/>
    <x v="0"/>
    <x v="0"/>
    <n v="1"/>
  </r>
  <r>
    <x v="43"/>
    <x v="287"/>
    <x v="2"/>
    <x v="2"/>
    <x v="2"/>
    <n v="1"/>
  </r>
  <r>
    <x v="43"/>
    <x v="63"/>
    <x v="4"/>
    <x v="4"/>
    <x v="4"/>
    <n v="1"/>
  </r>
  <r>
    <x v="44"/>
    <x v="1"/>
    <x v="1"/>
    <x v="1"/>
    <x v="1"/>
    <n v="1"/>
  </r>
  <r>
    <x v="44"/>
    <x v="288"/>
    <x v="2"/>
    <x v="2"/>
    <x v="2"/>
    <n v="1"/>
  </r>
  <r>
    <x v="44"/>
    <x v="289"/>
    <x v="2"/>
    <x v="2"/>
    <x v="2"/>
    <n v="1"/>
  </r>
  <r>
    <x v="44"/>
    <x v="290"/>
    <x v="0"/>
    <x v="0"/>
    <x v="0"/>
    <n v="1"/>
  </r>
  <r>
    <x v="44"/>
    <x v="178"/>
    <x v="4"/>
    <x v="4"/>
    <x v="4"/>
    <n v="1"/>
  </r>
  <r>
    <x v="44"/>
    <x v="291"/>
    <x v="4"/>
    <x v="4"/>
    <x v="4"/>
    <n v="1"/>
  </r>
  <r>
    <x v="45"/>
    <x v="1"/>
    <x v="1"/>
    <x v="1"/>
    <x v="1"/>
    <n v="1"/>
  </r>
  <r>
    <x v="45"/>
    <x v="292"/>
    <x v="3"/>
    <x v="3"/>
    <x v="3"/>
    <n v="1"/>
  </r>
  <r>
    <x v="45"/>
    <x v="293"/>
    <x v="3"/>
    <x v="3"/>
    <x v="3"/>
    <n v="1"/>
  </r>
  <r>
    <x v="45"/>
    <x v="294"/>
    <x v="3"/>
    <x v="3"/>
    <x v="3"/>
    <n v="1"/>
  </r>
  <r>
    <x v="45"/>
    <x v="295"/>
    <x v="3"/>
    <x v="3"/>
    <x v="3"/>
    <n v="1"/>
  </r>
  <r>
    <x v="45"/>
    <x v="296"/>
    <x v="2"/>
    <x v="2"/>
    <x v="2"/>
    <n v="1"/>
  </r>
  <r>
    <x v="45"/>
    <x v="297"/>
    <x v="3"/>
    <x v="3"/>
    <x v="3"/>
    <n v="1"/>
  </r>
  <r>
    <x v="45"/>
    <x v="298"/>
    <x v="2"/>
    <x v="2"/>
    <x v="2"/>
    <n v="1"/>
  </r>
  <r>
    <x v="45"/>
    <x v="299"/>
    <x v="3"/>
    <x v="3"/>
    <x v="3"/>
    <n v="1"/>
  </r>
  <r>
    <x v="45"/>
    <x v="300"/>
    <x v="4"/>
    <x v="4"/>
    <x v="4"/>
    <n v="1"/>
  </r>
  <r>
    <x v="46"/>
    <x v="1"/>
    <x v="1"/>
    <x v="1"/>
    <x v="1"/>
    <n v="1"/>
  </r>
  <r>
    <x v="46"/>
    <x v="301"/>
    <x v="0"/>
    <x v="0"/>
    <x v="0"/>
    <n v="1"/>
  </r>
  <r>
    <x v="46"/>
    <x v="302"/>
    <x v="1"/>
    <x v="1"/>
    <x v="1"/>
    <n v="1"/>
  </r>
  <r>
    <x v="46"/>
    <x v="303"/>
    <x v="0"/>
    <x v="0"/>
    <x v="0"/>
    <n v="1"/>
  </r>
  <r>
    <x v="46"/>
    <x v="304"/>
    <x v="3"/>
    <x v="3"/>
    <x v="3"/>
    <n v="1"/>
  </r>
  <r>
    <x v="46"/>
    <x v="305"/>
    <x v="1"/>
    <x v="1"/>
    <x v="1"/>
    <n v="1"/>
  </r>
  <r>
    <x v="46"/>
    <x v="306"/>
    <x v="0"/>
    <x v="0"/>
    <x v="0"/>
    <n v="1"/>
  </r>
  <r>
    <x v="47"/>
    <x v="1"/>
    <x v="1"/>
    <x v="1"/>
    <x v="1"/>
    <n v="1"/>
  </r>
  <r>
    <x v="47"/>
    <x v="253"/>
    <x v="0"/>
    <x v="0"/>
    <x v="0"/>
    <n v="1"/>
  </r>
  <r>
    <x v="47"/>
    <x v="307"/>
    <x v="1"/>
    <x v="1"/>
    <x v="1"/>
    <n v="1"/>
  </r>
  <r>
    <x v="48"/>
    <x v="1"/>
    <x v="1"/>
    <x v="1"/>
    <x v="1"/>
    <n v="1"/>
  </r>
  <r>
    <x v="48"/>
    <x v="308"/>
    <x v="2"/>
    <x v="2"/>
    <x v="2"/>
    <n v="1"/>
  </r>
  <r>
    <x v="48"/>
    <x v="309"/>
    <x v="2"/>
    <x v="2"/>
    <x v="2"/>
    <n v="1"/>
  </r>
  <r>
    <x v="48"/>
    <x v="310"/>
    <x v="4"/>
    <x v="4"/>
    <x v="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2000000}" name="PivotTable9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J1:K420" firstHeaderRow="1" firstDataRow="1" firstDataCol="1"/>
  <pivotFields count="6">
    <pivotField axis="axisRow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m="1" x="49"/>
        <item t="default"/>
      </items>
    </pivotField>
    <pivotField axis="axisRow" showAll="0" defaultSubtotal="0">
      <items count="339">
        <item x="130"/>
        <item m="1" x="315"/>
        <item x="217"/>
        <item x="200"/>
        <item x="115"/>
        <item x="237"/>
        <item x="118"/>
        <item x="148"/>
        <item x="134"/>
        <item x="17"/>
        <item x="302"/>
        <item x="266"/>
        <item m="1" x="322"/>
        <item x="50"/>
        <item x="88"/>
        <item x="92"/>
        <item x="173"/>
        <item m="1" x="321"/>
        <item x="89"/>
        <item x="267"/>
        <item x="11"/>
        <item x="137"/>
        <item x="131"/>
        <item x="140"/>
        <item x="12"/>
        <item x="114"/>
        <item x="229"/>
        <item x="230"/>
        <item m="1" x="327"/>
        <item x="268"/>
        <item x="201"/>
        <item x="2"/>
        <item x="279"/>
        <item m="1" x="323"/>
        <item x="68"/>
        <item x="98"/>
        <item x="99"/>
        <item x="110"/>
        <item x="123"/>
        <item x="47"/>
        <item x="66"/>
        <item x="257"/>
        <item x="61"/>
        <item x="301"/>
        <item x="238"/>
        <item x="206"/>
        <item x="289"/>
        <item x="119"/>
        <item x="132"/>
        <item x="218"/>
        <item x="194"/>
        <item x="138"/>
        <item x="175"/>
        <item x="253"/>
        <item m="1" x="330"/>
        <item x="169"/>
        <item x="287"/>
        <item m="1" x="319"/>
        <item x="183"/>
        <item x="234"/>
        <item x="102"/>
        <item x="226"/>
        <item x="228"/>
        <item x="225"/>
        <item x="86"/>
        <item x="309"/>
        <item x="96"/>
        <item m="1" x="324"/>
        <item x="48"/>
        <item x="135"/>
        <item m="1" x="326"/>
        <item x="224"/>
        <item x="180"/>
        <item x="181"/>
        <item x="261"/>
        <item x="44"/>
        <item x="51"/>
        <item x="58"/>
        <item x="94"/>
        <item m="1" x="325"/>
        <item x="219"/>
        <item x="67"/>
        <item m="1" x="337"/>
        <item x="18"/>
        <item x="52"/>
        <item x="95"/>
        <item x="142"/>
        <item x="63"/>
        <item m="1" x="332"/>
        <item x="157"/>
        <item x="49"/>
        <item x="174"/>
        <item m="1" x="318"/>
        <item x="156"/>
        <item x="248"/>
        <item x="143"/>
        <item x="101"/>
        <item x="184"/>
        <item x="185"/>
        <item x="269"/>
        <item x="235"/>
        <item x="231"/>
        <item x="28"/>
        <item x="293"/>
        <item x="124"/>
        <item x="170"/>
        <item x="190"/>
        <item x="213"/>
        <item x="46"/>
        <item x="78"/>
        <item x="69"/>
        <item x="79"/>
        <item x="133"/>
        <item x="19"/>
        <item x="103"/>
        <item m="1" x="317"/>
        <item x="270"/>
        <item x="245"/>
        <item x="207"/>
        <item x="8"/>
        <item x="53"/>
        <item x="149"/>
        <item x="171"/>
        <item x="87"/>
        <item x="3"/>
        <item x="220"/>
        <item x="107"/>
        <item x="239"/>
        <item x="59"/>
        <item x="167"/>
        <item x="247"/>
        <item x="251"/>
        <item x="144"/>
        <item x="5"/>
        <item m="1" x="316"/>
        <item x="271"/>
        <item x="125"/>
        <item x="198"/>
        <item x="104"/>
        <item x="208"/>
        <item x="310"/>
        <item x="250"/>
        <item x="93"/>
        <item m="1" x="334"/>
        <item x="165"/>
        <item x="159"/>
        <item x="109"/>
        <item x="9"/>
        <item x="141"/>
        <item x="113"/>
        <item x="80"/>
        <item x="176"/>
        <item x="209"/>
        <item x="256"/>
        <item x="177"/>
        <item x="105"/>
        <item x="210"/>
        <item x="240"/>
        <item x="197"/>
        <item x="182"/>
        <item x="65"/>
        <item x="111"/>
        <item x="232"/>
        <item x="20"/>
        <item x="280"/>
        <item x="112"/>
        <item x="281"/>
        <item x="146"/>
        <item x="303"/>
        <item x="241"/>
        <item x="34"/>
        <item x="178"/>
        <item m="1" x="313"/>
        <item x="90"/>
        <item x="128"/>
        <item x="259"/>
        <item x="221"/>
        <item x="81"/>
        <item x="147"/>
        <item x="272"/>
        <item x="35"/>
        <item x="306"/>
        <item x="158"/>
        <item x="166"/>
        <item x="277"/>
        <item x="4"/>
        <item x="36"/>
        <item x="246"/>
        <item x="288"/>
        <item x="43"/>
        <item x="307"/>
        <item x="150"/>
        <item x="252"/>
        <item x="129"/>
        <item x="21"/>
        <item x="82"/>
        <item x="260"/>
        <item x="60"/>
        <item x="62"/>
        <item x="116"/>
        <item x="215"/>
        <item x="186"/>
        <item x="199"/>
        <item x="126"/>
        <item x="211"/>
        <item x="100"/>
        <item x="29"/>
        <item x="22"/>
        <item x="136"/>
        <item x="294"/>
        <item x="227"/>
        <item x="295"/>
        <item x="0"/>
        <item x="83"/>
        <item x="1"/>
        <item x="162"/>
        <item x="23"/>
        <item x="84"/>
        <item x="278"/>
        <item x="187"/>
        <item x="274"/>
        <item m="1" x="329"/>
        <item x="151"/>
        <item x="242"/>
        <item x="6"/>
        <item x="236"/>
        <item x="127"/>
        <item x="262"/>
        <item x="120"/>
        <item x="37"/>
        <item m="1" x="320"/>
        <item x="299"/>
        <item x="139"/>
        <item m="1" x="311"/>
        <item x="179"/>
        <item x="212"/>
        <item x="188"/>
        <item x="249"/>
        <item x="275"/>
        <item x="71"/>
        <item x="122"/>
        <item x="172"/>
        <item x="255"/>
        <item x="243"/>
        <item x="296"/>
        <item x="286"/>
        <item x="214"/>
        <item x="282"/>
        <item x="155"/>
        <item m="1" x="338"/>
        <item x="308"/>
        <item m="1" x="331"/>
        <item x="24"/>
        <item x="276"/>
        <item x="273"/>
        <item x="30"/>
        <item x="38"/>
        <item x="31"/>
        <item x="25"/>
        <item x="222"/>
        <item x="39"/>
        <item x="13"/>
        <item x="195"/>
        <item m="1" x="312"/>
        <item x="32"/>
        <item x="72"/>
        <item x="202"/>
        <item x="91"/>
        <item x="233"/>
        <item x="300"/>
        <item x="73"/>
        <item x="10"/>
        <item x="54"/>
        <item x="191"/>
        <item x="153"/>
        <item x="26"/>
        <item x="264"/>
        <item x="161"/>
        <item x="292"/>
        <item x="117"/>
        <item x="192"/>
        <item x="74"/>
        <item x="160"/>
        <item m="1" x="335"/>
        <item m="1" x="333"/>
        <item x="55"/>
        <item m="1" x="328"/>
        <item m="1" x="314"/>
        <item x="85"/>
        <item x="304"/>
        <item x="97"/>
        <item x="27"/>
        <item x="203"/>
        <item x="298"/>
        <item x="15"/>
        <item x="75"/>
        <item x="76"/>
        <item x="196"/>
        <item x="216"/>
        <item x="56"/>
        <item x="189"/>
        <item x="154"/>
        <item m="1" x="336"/>
        <item x="41"/>
        <item x="7"/>
        <item x="57"/>
        <item x="297"/>
        <item x="77"/>
        <item x="283"/>
        <item x="16"/>
        <item x="265"/>
        <item x="284"/>
        <item x="205"/>
        <item x="33"/>
        <item x="290"/>
        <item x="108"/>
        <item x="285"/>
        <item x="64"/>
        <item x="305"/>
        <item x="223"/>
        <item x="121"/>
        <item x="42"/>
        <item x="14"/>
        <item x="40"/>
        <item x="45"/>
        <item x="70"/>
        <item x="106"/>
        <item x="145"/>
        <item x="152"/>
        <item x="163"/>
        <item x="164"/>
        <item x="168"/>
        <item x="204"/>
        <item x="244"/>
        <item x="254"/>
        <item x="258"/>
        <item x="263"/>
        <item x="291"/>
        <item x="193"/>
      </items>
    </pivotField>
    <pivotField showAll="0" defaultSubtotal="0"/>
    <pivotField showAll="0" defaultSubtotal="0"/>
    <pivotField numFmtId="164" showAll="0" defaultSubtotal="0"/>
    <pivotField dataField="1" showAll="0"/>
  </pivotFields>
  <rowFields count="2">
    <field x="0"/>
    <field x="1"/>
  </rowFields>
  <rowItems count="419">
    <i>
      <x/>
    </i>
    <i r="1">
      <x v="212"/>
    </i>
    <i r="1">
      <x v="214"/>
    </i>
    <i>
      <x v="1"/>
    </i>
    <i r="1">
      <x v="31"/>
    </i>
    <i r="1">
      <x v="124"/>
    </i>
    <i r="1">
      <x v="185"/>
    </i>
    <i r="1">
      <x v="214"/>
    </i>
    <i>
      <x v="2"/>
    </i>
    <i r="1">
      <x v="133"/>
    </i>
    <i r="1">
      <x v="214"/>
    </i>
    <i>
      <x v="3"/>
    </i>
    <i r="1">
      <x v="119"/>
    </i>
    <i r="1">
      <x v="147"/>
    </i>
    <i r="1">
      <x v="214"/>
    </i>
    <i r="1">
      <x v="224"/>
    </i>
    <i r="1">
      <x v="271"/>
    </i>
    <i r="1">
      <x v="304"/>
    </i>
    <i>
      <x v="4"/>
    </i>
    <i r="1">
      <x v="9"/>
    </i>
    <i r="1">
      <x v="20"/>
    </i>
    <i r="1">
      <x v="24"/>
    </i>
    <i r="1">
      <x v="83"/>
    </i>
    <i r="1">
      <x v="102"/>
    </i>
    <i r="1">
      <x v="113"/>
    </i>
    <i r="1">
      <x v="163"/>
    </i>
    <i r="1">
      <x v="170"/>
    </i>
    <i r="1">
      <x v="180"/>
    </i>
    <i r="1">
      <x v="186"/>
    </i>
    <i r="1">
      <x v="194"/>
    </i>
    <i r="1">
      <x v="206"/>
    </i>
    <i r="1">
      <x v="207"/>
    </i>
    <i r="1">
      <x v="214"/>
    </i>
    <i r="1">
      <x v="216"/>
    </i>
    <i r="1">
      <x v="229"/>
    </i>
    <i r="1">
      <x v="252"/>
    </i>
    <i r="1">
      <x v="255"/>
    </i>
    <i r="1">
      <x v="256"/>
    </i>
    <i r="1">
      <x v="257"/>
    </i>
    <i r="1">
      <x v="258"/>
    </i>
    <i r="1">
      <x v="260"/>
    </i>
    <i r="1">
      <x v="261"/>
    </i>
    <i r="1">
      <x v="264"/>
    </i>
    <i r="1">
      <x v="275"/>
    </i>
    <i r="1">
      <x v="291"/>
    </i>
    <i r="1">
      <x v="294"/>
    </i>
    <i r="1">
      <x v="303"/>
    </i>
    <i r="1">
      <x v="309"/>
    </i>
    <i r="1">
      <x v="313"/>
    </i>
    <i r="1">
      <x v="321"/>
    </i>
    <i r="1">
      <x v="322"/>
    </i>
    <i r="1">
      <x v="323"/>
    </i>
    <i>
      <x v="5"/>
    </i>
    <i r="1">
      <x v="13"/>
    </i>
    <i r="1">
      <x v="39"/>
    </i>
    <i r="1">
      <x v="68"/>
    </i>
    <i r="1">
      <x v="75"/>
    </i>
    <i r="1">
      <x v="76"/>
    </i>
    <i r="1">
      <x v="84"/>
    </i>
    <i r="1">
      <x v="90"/>
    </i>
    <i r="1">
      <x v="108"/>
    </i>
    <i r="1">
      <x v="120"/>
    </i>
    <i r="1">
      <x v="189"/>
    </i>
    <i r="1">
      <x v="214"/>
    </i>
    <i r="1">
      <x v="272"/>
    </i>
    <i r="1">
      <x v="285"/>
    </i>
    <i r="1">
      <x v="299"/>
    </i>
    <i r="1">
      <x v="305"/>
    </i>
    <i r="1">
      <x v="324"/>
    </i>
    <i>
      <x v="6"/>
    </i>
    <i r="1">
      <x v="42"/>
    </i>
    <i r="1">
      <x v="77"/>
    </i>
    <i r="1">
      <x v="128"/>
    </i>
    <i r="1">
      <x v="197"/>
    </i>
    <i r="1">
      <x v="198"/>
    </i>
    <i r="1">
      <x v="214"/>
    </i>
    <i>
      <x v="7"/>
    </i>
    <i r="1">
      <x v="87"/>
    </i>
    <i r="1">
      <x v="214"/>
    </i>
    <i>
      <x v="8"/>
    </i>
    <i r="1">
      <x v="160"/>
    </i>
    <i r="1">
      <x v="214"/>
    </i>
    <i r="1">
      <x v="317"/>
    </i>
    <i>
      <x v="9"/>
    </i>
    <i r="1">
      <x v="34"/>
    </i>
    <i r="1">
      <x v="40"/>
    </i>
    <i r="1">
      <x v="64"/>
    </i>
    <i r="1">
      <x v="81"/>
    </i>
    <i r="1">
      <x v="109"/>
    </i>
    <i r="1">
      <x v="110"/>
    </i>
    <i r="1">
      <x v="111"/>
    </i>
    <i r="1">
      <x v="123"/>
    </i>
    <i r="1">
      <x v="150"/>
    </i>
    <i r="1">
      <x v="177"/>
    </i>
    <i r="1">
      <x v="195"/>
    </i>
    <i r="1">
      <x v="213"/>
    </i>
    <i r="1">
      <x v="214"/>
    </i>
    <i r="1">
      <x v="217"/>
    </i>
    <i r="1">
      <x v="239"/>
    </i>
    <i r="1">
      <x v="265"/>
    </i>
    <i r="1">
      <x v="270"/>
    </i>
    <i r="1">
      <x v="281"/>
    </i>
    <i r="1">
      <x v="288"/>
    </i>
    <i r="1">
      <x v="295"/>
    </i>
    <i r="1">
      <x v="296"/>
    </i>
    <i r="1">
      <x v="307"/>
    </i>
    <i r="1">
      <x v="325"/>
    </i>
    <i>
      <x v="10"/>
    </i>
    <i r="1">
      <x v="14"/>
    </i>
    <i r="1">
      <x v="15"/>
    </i>
    <i r="1">
      <x v="18"/>
    </i>
    <i r="1">
      <x v="142"/>
    </i>
    <i r="1">
      <x v="173"/>
    </i>
    <i r="1">
      <x v="214"/>
    </i>
    <i r="1">
      <x v="267"/>
    </i>
    <i>
      <x v="11"/>
    </i>
    <i r="1">
      <x v="78"/>
    </i>
    <i r="1">
      <x v="85"/>
    </i>
    <i r="1">
      <x v="214"/>
    </i>
    <i>
      <x v="12"/>
    </i>
    <i r="1">
      <x v="35"/>
    </i>
    <i r="1">
      <x v="66"/>
    </i>
    <i r="1">
      <x v="214"/>
    </i>
    <i r="1">
      <x v="290"/>
    </i>
    <i>
      <x v="13"/>
    </i>
    <i r="1">
      <x v="36"/>
    </i>
    <i r="1">
      <x v="60"/>
    </i>
    <i r="1">
      <x v="96"/>
    </i>
    <i r="1">
      <x v="205"/>
    </i>
    <i r="1">
      <x v="214"/>
    </i>
    <i>
      <x v="14"/>
    </i>
    <i r="1">
      <x v="114"/>
    </i>
    <i r="1">
      <x v="126"/>
    </i>
    <i r="1">
      <x v="138"/>
    </i>
    <i r="1">
      <x v="155"/>
    </i>
    <i r="1">
      <x v="214"/>
    </i>
    <i r="1">
      <x v="326"/>
    </i>
    <i>
      <x v="15"/>
    </i>
    <i r="1">
      <x v="146"/>
    </i>
    <i r="1">
      <x v="214"/>
    </i>
    <i r="1">
      <x v="315"/>
    </i>
    <i>
      <x v="16"/>
    </i>
    <i r="1">
      <x v="37"/>
    </i>
    <i r="1">
      <x v="149"/>
    </i>
    <i r="1">
      <x v="161"/>
    </i>
    <i r="1">
      <x v="165"/>
    </i>
    <i r="1">
      <x v="214"/>
    </i>
    <i>
      <x v="17"/>
    </i>
    <i r="1">
      <x v="4"/>
    </i>
    <i r="1">
      <x v="25"/>
    </i>
    <i r="1">
      <x v="199"/>
    </i>
    <i r="1">
      <x v="214"/>
    </i>
    <i>
      <x v="18"/>
    </i>
    <i r="1">
      <x v="6"/>
    </i>
    <i r="1">
      <x v="38"/>
    </i>
    <i r="1">
      <x v="47"/>
    </i>
    <i r="1">
      <x v="104"/>
    </i>
    <i r="1">
      <x v="136"/>
    </i>
    <i r="1">
      <x v="174"/>
    </i>
    <i r="1">
      <x v="193"/>
    </i>
    <i r="1">
      <x v="203"/>
    </i>
    <i r="1">
      <x v="214"/>
    </i>
    <i r="1">
      <x v="226"/>
    </i>
    <i r="1">
      <x v="228"/>
    </i>
    <i r="1">
      <x v="240"/>
    </i>
    <i r="1">
      <x v="279"/>
    </i>
    <i r="1">
      <x v="320"/>
    </i>
    <i>
      <x v="19"/>
    </i>
    <i r="1">
      <x/>
    </i>
    <i r="1">
      <x v="8"/>
    </i>
    <i r="1">
      <x v="21"/>
    </i>
    <i r="1">
      <x v="22"/>
    </i>
    <i r="1">
      <x v="48"/>
    </i>
    <i r="1">
      <x v="51"/>
    </i>
    <i r="1">
      <x v="69"/>
    </i>
    <i r="1">
      <x v="87"/>
    </i>
    <i r="1">
      <x v="112"/>
    </i>
    <i r="1">
      <x v="208"/>
    </i>
    <i r="1">
      <x v="214"/>
    </i>
    <i>
      <x v="20"/>
    </i>
    <i r="1">
      <x v="23"/>
    </i>
    <i r="1">
      <x v="148"/>
    </i>
    <i r="1">
      <x v="214"/>
    </i>
    <i r="1">
      <x v="232"/>
    </i>
    <i>
      <x v="21"/>
    </i>
    <i r="1">
      <x v="7"/>
    </i>
    <i r="1">
      <x v="86"/>
    </i>
    <i r="1">
      <x v="95"/>
    </i>
    <i r="1">
      <x v="121"/>
    </i>
    <i r="1">
      <x v="132"/>
    </i>
    <i r="1">
      <x v="167"/>
    </i>
    <i r="1">
      <x v="178"/>
    </i>
    <i r="1">
      <x v="191"/>
    </i>
    <i r="1">
      <x v="214"/>
    </i>
    <i r="1">
      <x v="222"/>
    </i>
    <i r="1">
      <x v="274"/>
    </i>
    <i r="1">
      <x v="301"/>
    </i>
    <i r="1">
      <x v="327"/>
    </i>
    <i r="1">
      <x v="328"/>
    </i>
    <i>
      <x v="22"/>
    </i>
    <i r="1">
      <x v="89"/>
    </i>
    <i r="1">
      <x v="93"/>
    </i>
    <i r="1">
      <x v="182"/>
    </i>
    <i r="1">
      <x v="214"/>
    </i>
    <i r="1">
      <x v="248"/>
    </i>
    <i>
      <x v="23"/>
    </i>
    <i r="1">
      <x v="145"/>
    </i>
    <i r="1">
      <x v="214"/>
    </i>
    <i r="1">
      <x v="282"/>
    </i>
    <i>
      <x v="24"/>
    </i>
    <i r="1">
      <x v="214"/>
    </i>
    <i r="1">
      <x v="215"/>
    </i>
    <i r="1">
      <x v="277"/>
    </i>
    <i r="1">
      <x v="329"/>
    </i>
    <i>
      <x v="25"/>
    </i>
    <i r="1">
      <x v="129"/>
    </i>
    <i r="1">
      <x v="144"/>
    </i>
    <i r="1">
      <x v="183"/>
    </i>
    <i r="1">
      <x v="214"/>
    </i>
    <i r="1">
      <x v="330"/>
    </i>
    <i>
      <x v="26"/>
    </i>
    <i r="1">
      <x v="16"/>
    </i>
    <i r="1">
      <x v="52"/>
    </i>
    <i r="1">
      <x v="55"/>
    </i>
    <i r="1">
      <x v="91"/>
    </i>
    <i r="1">
      <x v="105"/>
    </i>
    <i r="1">
      <x v="122"/>
    </i>
    <i r="1">
      <x v="151"/>
    </i>
    <i r="1">
      <x v="214"/>
    </i>
    <i r="1">
      <x v="241"/>
    </i>
    <i r="1">
      <x v="317"/>
    </i>
    <i r="1">
      <x v="331"/>
    </i>
    <i>
      <x v="27"/>
    </i>
    <i r="1">
      <x v="214"/>
    </i>
    <i>
      <x v="28"/>
    </i>
    <i r="1">
      <x v="72"/>
    </i>
    <i r="1">
      <x v="73"/>
    </i>
    <i r="1">
      <x v="91"/>
    </i>
    <i r="1">
      <x v="154"/>
    </i>
    <i r="1">
      <x v="159"/>
    </i>
    <i r="1">
      <x v="171"/>
    </i>
    <i r="1">
      <x v="214"/>
    </i>
    <i r="1">
      <x v="234"/>
    </i>
    <i>
      <x v="29"/>
    </i>
    <i r="1">
      <x v="58"/>
    </i>
    <i r="1">
      <x v="97"/>
    </i>
    <i r="1">
      <x v="98"/>
    </i>
    <i r="1">
      <x v="106"/>
    </i>
    <i r="1">
      <x v="201"/>
    </i>
    <i r="1">
      <x v="214"/>
    </i>
    <i r="1">
      <x v="219"/>
    </i>
    <i r="1">
      <x v="236"/>
    </i>
    <i r="1">
      <x v="273"/>
    </i>
    <i r="1">
      <x v="280"/>
    </i>
    <i r="1">
      <x v="300"/>
    </i>
    <i>
      <x v="30"/>
    </i>
    <i r="1">
      <x v="50"/>
    </i>
    <i r="1">
      <x v="214"/>
    </i>
    <i r="1">
      <x v="262"/>
    </i>
    <i r="1">
      <x v="297"/>
    </i>
    <i r="1">
      <x v="338"/>
    </i>
    <i>
      <x v="31"/>
    </i>
    <i r="1">
      <x v="137"/>
    </i>
    <i r="1">
      <x v="158"/>
    </i>
    <i r="1">
      <x v="214"/>
    </i>
    <i>
      <x v="32"/>
    </i>
    <i r="1">
      <x v="3"/>
    </i>
    <i r="1">
      <x v="30"/>
    </i>
    <i r="1">
      <x v="45"/>
    </i>
    <i r="1">
      <x v="107"/>
    </i>
    <i r="1">
      <x v="118"/>
    </i>
    <i r="1">
      <x v="139"/>
    </i>
    <i r="1">
      <x v="152"/>
    </i>
    <i r="1">
      <x v="156"/>
    </i>
    <i r="1">
      <x v="200"/>
    </i>
    <i r="1">
      <x v="202"/>
    </i>
    <i r="1">
      <x v="204"/>
    </i>
    <i r="1">
      <x v="214"/>
    </i>
    <i r="1">
      <x v="235"/>
    </i>
    <i r="1">
      <x v="246"/>
    </i>
    <i r="1">
      <x v="248"/>
    </i>
    <i r="1">
      <x v="266"/>
    </i>
    <i r="1">
      <x v="292"/>
    </i>
    <i r="1">
      <x v="298"/>
    </i>
    <i r="1">
      <x v="312"/>
    </i>
    <i r="1">
      <x v="332"/>
    </i>
    <i>
      <x v="33"/>
    </i>
    <i r="1">
      <x v="2"/>
    </i>
    <i r="1">
      <x v="49"/>
    </i>
    <i r="1">
      <x v="61"/>
    </i>
    <i r="1">
      <x v="63"/>
    </i>
    <i r="1">
      <x v="71"/>
    </i>
    <i r="1">
      <x v="80"/>
    </i>
    <i r="1">
      <x v="125"/>
    </i>
    <i r="1">
      <x v="176"/>
    </i>
    <i r="1">
      <x v="214"/>
    </i>
    <i r="1">
      <x v="259"/>
    </i>
    <i r="1">
      <x v="319"/>
    </i>
    <i>
      <x v="34"/>
    </i>
    <i r="1">
      <x v="210"/>
    </i>
    <i r="1">
      <x v="214"/>
    </i>
    <i>
      <x v="35"/>
    </i>
    <i r="1">
      <x v="26"/>
    </i>
    <i r="1">
      <x v="27"/>
    </i>
    <i r="1">
      <x v="62"/>
    </i>
    <i r="1">
      <x v="101"/>
    </i>
    <i r="1">
      <x v="162"/>
    </i>
    <i r="1">
      <x v="214"/>
    </i>
    <i r="1">
      <x v="232"/>
    </i>
    <i r="1">
      <x v="268"/>
    </i>
    <i>
      <x v="36"/>
    </i>
    <i r="1">
      <x v="5"/>
    </i>
    <i r="1">
      <x v="44"/>
    </i>
    <i r="1">
      <x v="59"/>
    </i>
    <i r="1">
      <x v="100"/>
    </i>
    <i r="1">
      <x v="117"/>
    </i>
    <i r="1">
      <x v="127"/>
    </i>
    <i r="1">
      <x v="130"/>
    </i>
    <i r="1">
      <x v="157"/>
    </i>
    <i r="1">
      <x v="169"/>
    </i>
    <i r="1">
      <x v="187"/>
    </i>
    <i r="1">
      <x v="214"/>
    </i>
    <i r="1">
      <x v="223"/>
    </i>
    <i r="1">
      <x v="225"/>
    </i>
    <i r="1">
      <x v="243"/>
    </i>
    <i r="1">
      <x v="333"/>
    </i>
    <i>
      <x v="37"/>
    </i>
    <i r="1">
      <x v="94"/>
    </i>
    <i r="1">
      <x v="141"/>
    </i>
    <i r="1">
      <x v="214"/>
    </i>
    <i r="1">
      <x v="237"/>
    </i>
    <i>
      <x v="38"/>
    </i>
    <i r="1">
      <x v="53"/>
    </i>
    <i r="1">
      <x v="69"/>
    </i>
    <i r="1">
      <x v="131"/>
    </i>
    <i r="1">
      <x v="192"/>
    </i>
    <i r="1">
      <x v="214"/>
    </i>
    <i>
      <x v="39"/>
    </i>
    <i r="1">
      <x v="133"/>
    </i>
    <i r="1">
      <x v="214"/>
    </i>
    <i r="1">
      <x v="242"/>
    </i>
    <i r="1">
      <x v="334"/>
    </i>
    <i>
      <x v="40"/>
    </i>
    <i r="1">
      <x v="41"/>
    </i>
    <i r="1">
      <x v="153"/>
    </i>
    <i r="1">
      <x v="175"/>
    </i>
    <i r="1">
      <x v="196"/>
    </i>
    <i r="1">
      <x v="214"/>
    </i>
    <i r="1">
      <x v="335"/>
    </i>
    <i>
      <x v="41"/>
    </i>
    <i r="1">
      <x v="11"/>
    </i>
    <i r="1">
      <x v="19"/>
    </i>
    <i r="1">
      <x v="29"/>
    </i>
    <i r="1">
      <x v="74"/>
    </i>
    <i r="1">
      <x v="78"/>
    </i>
    <i r="1">
      <x v="99"/>
    </i>
    <i r="1">
      <x v="116"/>
    </i>
    <i r="1">
      <x v="135"/>
    </i>
    <i r="1">
      <x v="179"/>
    </i>
    <i r="1">
      <x v="214"/>
    </i>
    <i r="1">
      <x v="220"/>
    </i>
    <i r="1">
      <x v="227"/>
    </i>
    <i r="1">
      <x v="254"/>
    </i>
    <i r="1">
      <x v="276"/>
    </i>
    <i r="1">
      <x v="310"/>
    </i>
    <i r="1">
      <x v="336"/>
    </i>
    <i>
      <x v="42"/>
    </i>
    <i r="1">
      <x v="184"/>
    </i>
    <i r="1">
      <x v="214"/>
    </i>
    <i r="1">
      <x v="218"/>
    </i>
    <i r="1">
      <x v="238"/>
    </i>
    <i r="1">
      <x v="253"/>
    </i>
    <i>
      <x v="43"/>
    </i>
    <i r="1">
      <x v="32"/>
    </i>
    <i r="1">
      <x v="56"/>
    </i>
    <i r="1">
      <x v="87"/>
    </i>
    <i r="1">
      <x v="164"/>
    </i>
    <i r="1">
      <x v="166"/>
    </i>
    <i r="1">
      <x v="214"/>
    </i>
    <i r="1">
      <x v="245"/>
    </i>
    <i r="1">
      <x v="247"/>
    </i>
    <i r="1">
      <x v="308"/>
    </i>
    <i r="1">
      <x v="311"/>
    </i>
    <i r="1">
      <x v="316"/>
    </i>
    <i>
      <x v="44"/>
    </i>
    <i r="1">
      <x v="46"/>
    </i>
    <i r="1">
      <x v="171"/>
    </i>
    <i r="1">
      <x v="188"/>
    </i>
    <i r="1">
      <x v="214"/>
    </i>
    <i r="1">
      <x v="314"/>
    </i>
    <i r="1">
      <x v="337"/>
    </i>
    <i>
      <x v="45"/>
    </i>
    <i r="1">
      <x v="103"/>
    </i>
    <i r="1">
      <x v="209"/>
    </i>
    <i r="1">
      <x v="211"/>
    </i>
    <i r="1">
      <x v="214"/>
    </i>
    <i r="1">
      <x v="231"/>
    </i>
    <i r="1">
      <x v="244"/>
    </i>
    <i r="1">
      <x v="269"/>
    </i>
    <i r="1">
      <x v="278"/>
    </i>
    <i r="1">
      <x v="293"/>
    </i>
    <i r="1">
      <x v="306"/>
    </i>
    <i>
      <x v="46"/>
    </i>
    <i r="1">
      <x v="10"/>
    </i>
    <i r="1">
      <x v="43"/>
    </i>
    <i r="1">
      <x v="168"/>
    </i>
    <i r="1">
      <x v="181"/>
    </i>
    <i r="1">
      <x v="214"/>
    </i>
    <i r="1">
      <x v="289"/>
    </i>
    <i r="1">
      <x v="318"/>
    </i>
    <i>
      <x v="47"/>
    </i>
    <i r="1">
      <x v="53"/>
    </i>
    <i r="1">
      <x v="190"/>
    </i>
    <i r="1">
      <x v="214"/>
    </i>
    <i>
      <x v="48"/>
    </i>
    <i r="1">
      <x v="65"/>
    </i>
    <i r="1">
      <x v="140"/>
    </i>
    <i r="1">
      <x v="214"/>
    </i>
    <i r="1">
      <x v="250"/>
    </i>
  </rowItems>
  <colItems count="1">
    <i/>
  </colItems>
  <dataFields count="1">
    <dataField name="Sum of CITY COUNT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PivotTable8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H1:H50" firstHeaderRow="1" firstDataRow="1" firstDataCol="1"/>
  <pivotFields count="6">
    <pivotField axis="axisRow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m="1" x="49"/>
        <item t="default"/>
      </items>
    </pivotField>
    <pivotField showAll="0" defaultSubtotal="0"/>
    <pivotField showAll="0" defaultSubtotal="0"/>
    <pivotField showAll="0" defaultSubtotal="0"/>
    <pivotField numFmtId="164" showAll="0" defaultSubtotal="0"/>
    <pivotField showAll="0"/>
  </pivotFields>
  <rowFields count="1">
    <field x="0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0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M1:M1530" firstHeaderRow="1" firstDataRow="1" firstDataCol="1"/>
  <pivotFields count="6">
    <pivotField axis="axisRow" showAll="0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m="1" x="49"/>
        <item t="default"/>
      </items>
    </pivotField>
    <pivotField axis="axisRow" showAll="0" defaultSubtotal="0">
      <items count="339">
        <item x="130"/>
        <item m="1" x="315"/>
        <item x="217"/>
        <item x="200"/>
        <item x="115"/>
        <item x="237"/>
        <item x="118"/>
        <item x="148"/>
        <item x="134"/>
        <item x="17"/>
        <item x="302"/>
        <item x="266"/>
        <item m="1" x="322"/>
        <item x="50"/>
        <item x="88"/>
        <item x="92"/>
        <item x="173"/>
        <item m="1" x="321"/>
        <item x="89"/>
        <item x="267"/>
        <item x="11"/>
        <item x="137"/>
        <item x="131"/>
        <item x="140"/>
        <item x="12"/>
        <item x="114"/>
        <item x="229"/>
        <item x="230"/>
        <item m="1" x="327"/>
        <item x="268"/>
        <item x="201"/>
        <item x="2"/>
        <item x="279"/>
        <item m="1" x="323"/>
        <item x="68"/>
        <item x="98"/>
        <item x="99"/>
        <item x="110"/>
        <item x="123"/>
        <item x="47"/>
        <item x="66"/>
        <item x="257"/>
        <item x="61"/>
        <item x="301"/>
        <item x="238"/>
        <item x="206"/>
        <item x="289"/>
        <item x="119"/>
        <item x="132"/>
        <item x="218"/>
        <item x="194"/>
        <item x="138"/>
        <item x="175"/>
        <item x="253"/>
        <item m="1" x="330"/>
        <item x="169"/>
        <item x="287"/>
        <item m="1" x="319"/>
        <item x="183"/>
        <item x="234"/>
        <item x="102"/>
        <item x="226"/>
        <item x="228"/>
        <item x="225"/>
        <item x="86"/>
        <item x="309"/>
        <item x="96"/>
        <item m="1" x="324"/>
        <item x="48"/>
        <item x="135"/>
        <item m="1" x="326"/>
        <item x="224"/>
        <item x="180"/>
        <item x="181"/>
        <item x="261"/>
        <item x="44"/>
        <item x="51"/>
        <item x="58"/>
        <item x="94"/>
        <item m="1" x="325"/>
        <item x="219"/>
        <item x="67"/>
        <item m="1" x="337"/>
        <item x="18"/>
        <item x="52"/>
        <item x="95"/>
        <item x="142"/>
        <item x="63"/>
        <item m="1" x="332"/>
        <item x="157"/>
        <item x="49"/>
        <item x="174"/>
        <item m="1" x="318"/>
        <item x="156"/>
        <item x="248"/>
        <item x="143"/>
        <item x="101"/>
        <item x="184"/>
        <item x="185"/>
        <item x="269"/>
        <item x="235"/>
        <item x="231"/>
        <item x="28"/>
        <item x="293"/>
        <item x="124"/>
        <item x="170"/>
        <item x="190"/>
        <item x="213"/>
        <item x="46"/>
        <item x="78"/>
        <item x="69"/>
        <item x="79"/>
        <item x="133"/>
        <item x="19"/>
        <item x="103"/>
        <item m="1" x="317"/>
        <item x="270"/>
        <item x="245"/>
        <item x="207"/>
        <item x="8"/>
        <item x="53"/>
        <item x="149"/>
        <item x="171"/>
        <item x="87"/>
        <item x="3"/>
        <item x="220"/>
        <item x="107"/>
        <item x="239"/>
        <item x="59"/>
        <item x="167"/>
        <item x="247"/>
        <item x="251"/>
        <item x="144"/>
        <item x="5"/>
        <item m="1" x="316"/>
        <item x="271"/>
        <item x="125"/>
        <item x="198"/>
        <item x="104"/>
        <item x="208"/>
        <item x="310"/>
        <item x="250"/>
        <item x="93"/>
        <item m="1" x="334"/>
        <item x="165"/>
        <item x="159"/>
        <item x="109"/>
        <item x="9"/>
        <item x="141"/>
        <item x="113"/>
        <item x="80"/>
        <item x="176"/>
        <item x="209"/>
        <item x="256"/>
        <item x="177"/>
        <item x="105"/>
        <item x="210"/>
        <item x="240"/>
        <item x="197"/>
        <item x="182"/>
        <item x="65"/>
        <item x="111"/>
        <item x="232"/>
        <item x="20"/>
        <item x="280"/>
        <item x="112"/>
        <item x="281"/>
        <item x="146"/>
        <item x="303"/>
        <item x="241"/>
        <item x="34"/>
        <item x="178"/>
        <item m="1" x="313"/>
        <item x="90"/>
        <item x="128"/>
        <item x="259"/>
        <item x="221"/>
        <item x="81"/>
        <item x="147"/>
        <item x="272"/>
        <item x="35"/>
        <item x="306"/>
        <item x="158"/>
        <item x="166"/>
        <item x="277"/>
        <item x="4"/>
        <item x="36"/>
        <item x="246"/>
        <item x="288"/>
        <item x="43"/>
        <item x="307"/>
        <item x="150"/>
        <item x="252"/>
        <item x="129"/>
        <item x="21"/>
        <item x="82"/>
        <item x="260"/>
        <item x="60"/>
        <item x="62"/>
        <item x="116"/>
        <item x="215"/>
        <item x="186"/>
        <item x="199"/>
        <item x="126"/>
        <item x="211"/>
        <item x="100"/>
        <item x="29"/>
        <item x="22"/>
        <item x="136"/>
        <item x="294"/>
        <item x="227"/>
        <item x="295"/>
        <item x="0"/>
        <item x="83"/>
        <item x="1"/>
        <item x="162"/>
        <item x="23"/>
        <item x="84"/>
        <item x="278"/>
        <item x="187"/>
        <item x="274"/>
        <item m="1" x="329"/>
        <item x="151"/>
        <item x="242"/>
        <item x="6"/>
        <item x="236"/>
        <item x="127"/>
        <item x="262"/>
        <item x="120"/>
        <item x="37"/>
        <item m="1" x="320"/>
        <item x="299"/>
        <item x="139"/>
        <item m="1" x="311"/>
        <item x="179"/>
        <item x="212"/>
        <item x="188"/>
        <item x="249"/>
        <item x="275"/>
        <item x="71"/>
        <item x="122"/>
        <item x="172"/>
        <item x="255"/>
        <item x="243"/>
        <item x="296"/>
        <item x="286"/>
        <item x="214"/>
        <item x="282"/>
        <item x="155"/>
        <item m="1" x="338"/>
        <item x="308"/>
        <item m="1" x="331"/>
        <item x="24"/>
        <item x="276"/>
        <item x="273"/>
        <item x="30"/>
        <item x="38"/>
        <item x="31"/>
        <item x="25"/>
        <item x="222"/>
        <item x="39"/>
        <item x="13"/>
        <item x="195"/>
        <item m="1" x="312"/>
        <item x="32"/>
        <item x="72"/>
        <item x="202"/>
        <item x="91"/>
        <item x="233"/>
        <item x="300"/>
        <item x="73"/>
        <item x="10"/>
        <item x="54"/>
        <item x="191"/>
        <item x="153"/>
        <item x="26"/>
        <item x="264"/>
        <item x="161"/>
        <item x="292"/>
        <item x="117"/>
        <item x="192"/>
        <item x="74"/>
        <item x="160"/>
        <item m="1" x="335"/>
        <item m="1" x="333"/>
        <item x="55"/>
        <item m="1" x="328"/>
        <item m="1" x="314"/>
        <item x="85"/>
        <item x="304"/>
        <item x="97"/>
        <item x="27"/>
        <item x="203"/>
        <item x="298"/>
        <item x="15"/>
        <item x="75"/>
        <item x="76"/>
        <item x="196"/>
        <item x="216"/>
        <item x="56"/>
        <item x="189"/>
        <item x="154"/>
        <item m="1" x="336"/>
        <item x="41"/>
        <item x="7"/>
        <item x="57"/>
        <item x="297"/>
        <item x="77"/>
        <item x="283"/>
        <item x="16"/>
        <item x="265"/>
        <item x="284"/>
        <item x="205"/>
        <item x="33"/>
        <item x="290"/>
        <item x="108"/>
        <item x="285"/>
        <item x="64"/>
        <item x="305"/>
        <item x="223"/>
        <item x="121"/>
        <item x="42"/>
        <item x="14"/>
        <item x="40"/>
        <item x="45"/>
        <item x="70"/>
        <item x="106"/>
        <item x="145"/>
        <item x="152"/>
        <item x="163"/>
        <item x="164"/>
        <item x="168"/>
        <item x="204"/>
        <item x="244"/>
        <item x="254"/>
        <item x="258"/>
        <item x="263"/>
        <item x="291"/>
        <item x="193"/>
      </items>
    </pivotField>
    <pivotField axis="axisRow" showAll="0" defaultSubtotal="0">
      <items count="5">
        <item x="1"/>
        <item x="0"/>
        <item x="2"/>
        <item x="3"/>
        <item x="4"/>
      </items>
    </pivotField>
    <pivotField axis="axisRow" showAll="0" defaultSubtotal="0">
      <items count="7">
        <item m="1" x="5"/>
        <item x="1"/>
        <item x="0"/>
        <item x="2"/>
        <item x="3"/>
        <item m="1" x="6"/>
        <item x="4"/>
      </items>
    </pivotField>
    <pivotField axis="axisRow" numFmtId="164" showAll="0" defaultSubtotal="0">
      <items count="7">
        <item m="1" x="5"/>
        <item x="1"/>
        <item m="1" x="6"/>
        <item x="2"/>
        <item x="3"/>
        <item x="0"/>
        <item x="4"/>
      </items>
    </pivotField>
    <pivotField showAll="0"/>
  </pivotFields>
  <rowFields count="5">
    <field x="0"/>
    <field x="1"/>
    <field x="2"/>
    <field x="3"/>
    <field x="4"/>
  </rowFields>
  <rowItems count="1529">
    <i>
      <x/>
    </i>
    <i r="1">
      <x v="212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>
      <x v="1"/>
    </i>
    <i r="1">
      <x v="31"/>
    </i>
    <i r="2">
      <x v="2"/>
    </i>
    <i r="3">
      <x v="3"/>
    </i>
    <i r="4">
      <x v="3"/>
    </i>
    <i r="1">
      <x v="124"/>
    </i>
    <i r="2">
      <x v="2"/>
    </i>
    <i r="3">
      <x v="3"/>
    </i>
    <i r="4">
      <x v="3"/>
    </i>
    <i r="1">
      <x v="185"/>
    </i>
    <i r="2">
      <x/>
    </i>
    <i r="3">
      <x v="1"/>
    </i>
    <i r="4">
      <x v="1"/>
    </i>
    <i r="1">
      <x v="214"/>
    </i>
    <i r="2">
      <x/>
    </i>
    <i r="3">
      <x v="1"/>
    </i>
    <i r="4">
      <x v="1"/>
    </i>
    <i>
      <x v="2"/>
    </i>
    <i r="1">
      <x v="133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>
      <x v="3"/>
    </i>
    <i r="1">
      <x v="119"/>
    </i>
    <i r="2">
      <x v="3"/>
    </i>
    <i r="3">
      <x v="4"/>
    </i>
    <i r="4">
      <x v="4"/>
    </i>
    <i r="1">
      <x v="147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24"/>
    </i>
    <i r="2">
      <x v="2"/>
    </i>
    <i r="3">
      <x v="3"/>
    </i>
    <i r="4">
      <x v="3"/>
    </i>
    <i r="1">
      <x v="271"/>
    </i>
    <i r="2">
      <x v="4"/>
    </i>
    <i r="3">
      <x v="6"/>
    </i>
    <i r="4">
      <x v="6"/>
    </i>
    <i r="1">
      <x v="304"/>
    </i>
    <i r="2">
      <x v="1"/>
    </i>
    <i r="3">
      <x v="2"/>
    </i>
    <i r="4">
      <x v="5"/>
    </i>
    <i>
      <x v="4"/>
    </i>
    <i r="1">
      <x v="9"/>
    </i>
    <i r="2">
      <x v="3"/>
    </i>
    <i r="3">
      <x v="4"/>
    </i>
    <i r="4">
      <x v="4"/>
    </i>
    <i r="1">
      <x v="20"/>
    </i>
    <i r="2">
      <x v="1"/>
    </i>
    <i r="3">
      <x v="2"/>
    </i>
    <i r="4">
      <x v="5"/>
    </i>
    <i r="1">
      <x v="24"/>
    </i>
    <i r="2">
      <x v="1"/>
    </i>
    <i r="3">
      <x v="2"/>
    </i>
    <i r="4">
      <x v="5"/>
    </i>
    <i r="1">
      <x v="83"/>
    </i>
    <i r="2">
      <x v="2"/>
    </i>
    <i r="3">
      <x v="3"/>
    </i>
    <i r="4">
      <x v="3"/>
    </i>
    <i r="1">
      <x v="102"/>
    </i>
    <i r="2">
      <x v="2"/>
    </i>
    <i r="3">
      <x v="3"/>
    </i>
    <i r="4">
      <x v="3"/>
    </i>
    <i r="1">
      <x v="113"/>
    </i>
    <i r="2">
      <x v="2"/>
    </i>
    <i r="3">
      <x v="3"/>
    </i>
    <i r="4">
      <x v="3"/>
    </i>
    <i r="1">
      <x v="163"/>
    </i>
    <i r="2">
      <x v="3"/>
    </i>
    <i r="3">
      <x v="4"/>
    </i>
    <i r="4">
      <x v="4"/>
    </i>
    <i r="1">
      <x v="170"/>
    </i>
    <i r="2">
      <x v="4"/>
    </i>
    <i r="3">
      <x v="6"/>
    </i>
    <i r="4">
      <x v="6"/>
    </i>
    <i r="1">
      <x v="180"/>
    </i>
    <i r="2">
      <x v="3"/>
    </i>
    <i r="3">
      <x v="4"/>
    </i>
    <i r="4">
      <x v="4"/>
    </i>
    <i r="1">
      <x v="186"/>
    </i>
    <i r="2">
      <x v="3"/>
    </i>
    <i r="3">
      <x v="4"/>
    </i>
    <i r="4">
      <x v="4"/>
    </i>
    <i r="1">
      <x v="194"/>
    </i>
    <i r="2">
      <x v="4"/>
    </i>
    <i r="3">
      <x v="6"/>
    </i>
    <i r="4">
      <x v="6"/>
    </i>
    <i r="1">
      <x v="206"/>
    </i>
    <i r="2">
      <x v="2"/>
    </i>
    <i r="3">
      <x v="3"/>
    </i>
    <i r="4">
      <x v="3"/>
    </i>
    <i r="1">
      <x v="207"/>
    </i>
    <i r="2">
      <x v="3"/>
    </i>
    <i r="3">
      <x v="4"/>
    </i>
    <i r="4">
      <x v="4"/>
    </i>
    <i r="1">
      <x v="214"/>
    </i>
    <i r="2">
      <x/>
    </i>
    <i r="3">
      <x v="1"/>
    </i>
    <i r="4">
      <x v="1"/>
    </i>
    <i r="1">
      <x v="216"/>
    </i>
    <i r="2">
      <x v="2"/>
    </i>
    <i r="3">
      <x v="3"/>
    </i>
    <i r="4">
      <x v="3"/>
    </i>
    <i r="1">
      <x v="229"/>
    </i>
    <i r="2">
      <x v="4"/>
    </i>
    <i r="3">
      <x v="6"/>
    </i>
    <i r="4">
      <x v="6"/>
    </i>
    <i r="1">
      <x v="252"/>
    </i>
    <i r="2">
      <x v="2"/>
    </i>
    <i r="3">
      <x v="3"/>
    </i>
    <i r="4">
      <x v="3"/>
    </i>
    <i r="1">
      <x v="255"/>
    </i>
    <i r="2">
      <x v="3"/>
    </i>
    <i r="3">
      <x v="4"/>
    </i>
    <i r="4">
      <x v="4"/>
    </i>
    <i r="1">
      <x v="256"/>
    </i>
    <i r="2">
      <x v="4"/>
    </i>
    <i r="3">
      <x v="6"/>
    </i>
    <i r="4">
      <x v="6"/>
    </i>
    <i r="1">
      <x v="257"/>
    </i>
    <i r="2">
      <x v="3"/>
    </i>
    <i r="3">
      <x v="4"/>
    </i>
    <i r="4">
      <x v="4"/>
    </i>
    <i r="1">
      <x v="258"/>
    </i>
    <i r="2">
      <x v="3"/>
    </i>
    <i r="3">
      <x v="4"/>
    </i>
    <i r="4">
      <x v="4"/>
    </i>
    <i r="1">
      <x v="260"/>
    </i>
    <i r="2">
      <x v="3"/>
    </i>
    <i r="3">
      <x v="4"/>
    </i>
    <i r="4">
      <x v="4"/>
    </i>
    <i r="1">
      <x v="261"/>
    </i>
    <i r="2">
      <x v="2"/>
    </i>
    <i r="3">
      <x v="3"/>
    </i>
    <i r="4">
      <x v="3"/>
    </i>
    <i r="1">
      <x v="264"/>
    </i>
    <i r="2">
      <x v="3"/>
    </i>
    <i r="3">
      <x v="4"/>
    </i>
    <i r="4">
      <x v="4"/>
    </i>
    <i r="1">
      <x v="275"/>
    </i>
    <i r="2">
      <x v="3"/>
    </i>
    <i r="3">
      <x v="4"/>
    </i>
    <i r="4">
      <x v="4"/>
    </i>
    <i r="1">
      <x v="291"/>
    </i>
    <i r="2">
      <x v="3"/>
    </i>
    <i r="3">
      <x v="4"/>
    </i>
    <i r="4">
      <x v="4"/>
    </i>
    <i r="1">
      <x v="294"/>
    </i>
    <i r="2">
      <x v="3"/>
    </i>
    <i r="3">
      <x v="4"/>
    </i>
    <i r="4">
      <x v="4"/>
    </i>
    <i r="1">
      <x v="303"/>
    </i>
    <i r="2">
      <x v="4"/>
    </i>
    <i r="3">
      <x v="6"/>
    </i>
    <i r="4">
      <x v="6"/>
    </i>
    <i r="1">
      <x v="309"/>
    </i>
    <i r="2">
      <x v="2"/>
    </i>
    <i r="3">
      <x v="3"/>
    </i>
    <i r="4">
      <x v="3"/>
    </i>
    <i r="1">
      <x v="313"/>
    </i>
    <i r="2">
      <x v="2"/>
    </i>
    <i r="3">
      <x v="3"/>
    </i>
    <i r="4">
      <x v="3"/>
    </i>
    <i r="1">
      <x v="321"/>
    </i>
    <i r="2">
      <x v="4"/>
    </i>
    <i r="3">
      <x v="6"/>
    </i>
    <i r="4">
      <x v="6"/>
    </i>
    <i r="1">
      <x v="322"/>
    </i>
    <i r="2">
      <x v="3"/>
    </i>
    <i r="3">
      <x v="4"/>
    </i>
    <i r="4">
      <x v="4"/>
    </i>
    <i r="1">
      <x v="323"/>
    </i>
    <i r="2">
      <x v="4"/>
    </i>
    <i r="3">
      <x v="6"/>
    </i>
    <i r="4">
      <x v="6"/>
    </i>
    <i>
      <x v="5"/>
    </i>
    <i r="1">
      <x v="13"/>
    </i>
    <i r="2">
      <x v="4"/>
    </i>
    <i r="3">
      <x v="6"/>
    </i>
    <i r="4">
      <x v="6"/>
    </i>
    <i r="1">
      <x v="39"/>
    </i>
    <i r="2">
      <x v="2"/>
    </i>
    <i r="3">
      <x v="3"/>
    </i>
    <i r="4">
      <x v="3"/>
    </i>
    <i r="1">
      <x v="68"/>
    </i>
    <i r="2">
      <x v="2"/>
    </i>
    <i r="3">
      <x v="3"/>
    </i>
    <i r="4">
      <x v="3"/>
    </i>
    <i r="1">
      <x v="75"/>
    </i>
    <i r="2">
      <x v="1"/>
    </i>
    <i r="3">
      <x v="2"/>
    </i>
    <i r="4">
      <x v="5"/>
    </i>
    <i r="1">
      <x v="76"/>
    </i>
    <i r="2">
      <x v="3"/>
    </i>
    <i r="3">
      <x v="4"/>
    </i>
    <i r="4">
      <x v="4"/>
    </i>
    <i r="1">
      <x v="84"/>
    </i>
    <i r="2">
      <x v="4"/>
    </i>
    <i r="3">
      <x v="6"/>
    </i>
    <i r="4">
      <x v="6"/>
    </i>
    <i r="1">
      <x v="90"/>
    </i>
    <i r="2">
      <x v="3"/>
    </i>
    <i r="3">
      <x v="4"/>
    </i>
    <i r="4">
      <x v="4"/>
    </i>
    <i r="1">
      <x v="108"/>
    </i>
    <i r="2">
      <x v="2"/>
    </i>
    <i r="3">
      <x v="3"/>
    </i>
    <i r="4">
      <x v="3"/>
    </i>
    <i r="1">
      <x v="120"/>
    </i>
    <i r="2">
      <x v="4"/>
    </i>
    <i r="3">
      <x v="6"/>
    </i>
    <i r="4">
      <x v="6"/>
    </i>
    <i r="1">
      <x v="189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72"/>
    </i>
    <i r="2">
      <x v="4"/>
    </i>
    <i r="3">
      <x v="6"/>
    </i>
    <i r="4">
      <x v="6"/>
    </i>
    <i r="1">
      <x v="285"/>
    </i>
    <i r="2">
      <x v="4"/>
    </i>
    <i r="3">
      <x v="6"/>
    </i>
    <i r="4">
      <x v="6"/>
    </i>
    <i r="1">
      <x v="299"/>
    </i>
    <i r="2">
      <x v="4"/>
    </i>
    <i r="3">
      <x v="6"/>
    </i>
    <i r="4">
      <x v="6"/>
    </i>
    <i r="1">
      <x v="305"/>
    </i>
    <i r="2">
      <x v="4"/>
    </i>
    <i r="3">
      <x v="6"/>
    </i>
    <i r="4">
      <x v="6"/>
    </i>
    <i r="1">
      <x v="324"/>
    </i>
    <i r="2">
      <x v="2"/>
    </i>
    <i r="3">
      <x v="3"/>
    </i>
    <i r="4">
      <x v="3"/>
    </i>
    <i>
      <x v="6"/>
    </i>
    <i r="1">
      <x v="42"/>
    </i>
    <i r="2">
      <x v="2"/>
    </i>
    <i r="3">
      <x v="3"/>
    </i>
    <i r="4">
      <x v="3"/>
    </i>
    <i r="1">
      <x v="77"/>
    </i>
    <i r="2">
      <x v="1"/>
    </i>
    <i r="3">
      <x v="2"/>
    </i>
    <i r="4">
      <x v="5"/>
    </i>
    <i r="1">
      <x v="128"/>
    </i>
    <i r="2">
      <x v="2"/>
    </i>
    <i r="3">
      <x v="3"/>
    </i>
    <i r="4">
      <x v="3"/>
    </i>
    <i r="1">
      <x v="197"/>
    </i>
    <i r="2">
      <x v="2"/>
    </i>
    <i r="3">
      <x v="3"/>
    </i>
    <i r="4">
      <x v="3"/>
    </i>
    <i r="1">
      <x v="198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>
      <x v="7"/>
    </i>
    <i r="1">
      <x v="87"/>
    </i>
    <i r="2">
      <x v="4"/>
    </i>
    <i r="3">
      <x v="6"/>
    </i>
    <i r="4">
      <x v="6"/>
    </i>
    <i r="1">
      <x v="214"/>
    </i>
    <i r="2">
      <x/>
    </i>
    <i r="3">
      <x v="1"/>
    </i>
    <i r="4">
      <x v="1"/>
    </i>
    <i>
      <x v="8"/>
    </i>
    <i r="1">
      <x v="160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317"/>
    </i>
    <i r="2">
      <x v="1"/>
    </i>
    <i r="3">
      <x v="2"/>
    </i>
    <i r="4">
      <x v="5"/>
    </i>
    <i>
      <x v="9"/>
    </i>
    <i r="1">
      <x v="34"/>
    </i>
    <i r="2">
      <x v="2"/>
    </i>
    <i r="3">
      <x v="3"/>
    </i>
    <i r="4">
      <x v="3"/>
    </i>
    <i r="1">
      <x v="40"/>
    </i>
    <i r="2">
      <x v="1"/>
    </i>
    <i r="3">
      <x v="2"/>
    </i>
    <i r="4">
      <x v="5"/>
    </i>
    <i r="1">
      <x v="64"/>
    </i>
    <i r="2">
      <x v="3"/>
    </i>
    <i r="3">
      <x v="4"/>
    </i>
    <i r="4">
      <x v="4"/>
    </i>
    <i r="1">
      <x v="81"/>
    </i>
    <i r="2">
      <x v="2"/>
    </i>
    <i r="3">
      <x v="3"/>
    </i>
    <i r="4">
      <x v="3"/>
    </i>
    <i r="1">
      <x v="109"/>
    </i>
    <i r="2">
      <x v="2"/>
    </i>
    <i r="3">
      <x v="3"/>
    </i>
    <i r="4">
      <x v="3"/>
    </i>
    <i r="1">
      <x v="110"/>
    </i>
    <i r="2">
      <x v="1"/>
    </i>
    <i r="3">
      <x v="2"/>
    </i>
    <i r="4">
      <x v="5"/>
    </i>
    <i r="1">
      <x v="111"/>
    </i>
    <i r="2">
      <x v="2"/>
    </i>
    <i r="3">
      <x v="3"/>
    </i>
    <i r="4">
      <x v="3"/>
    </i>
    <i r="1">
      <x v="123"/>
    </i>
    <i r="2">
      <x/>
    </i>
    <i r="3">
      <x v="1"/>
    </i>
    <i r="4">
      <x v="1"/>
    </i>
    <i r="1">
      <x v="150"/>
    </i>
    <i r="2">
      <x v="2"/>
    </i>
    <i r="3">
      <x v="3"/>
    </i>
    <i r="4">
      <x v="3"/>
    </i>
    <i r="1">
      <x v="177"/>
    </i>
    <i r="2">
      <x v="2"/>
    </i>
    <i r="3">
      <x v="3"/>
    </i>
    <i r="4">
      <x v="3"/>
    </i>
    <i r="1">
      <x v="195"/>
    </i>
    <i r="2">
      <x v="2"/>
    </i>
    <i r="3">
      <x v="3"/>
    </i>
    <i r="4">
      <x v="3"/>
    </i>
    <i r="1">
      <x v="213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17"/>
    </i>
    <i r="2">
      <x v="1"/>
    </i>
    <i r="3">
      <x v="2"/>
    </i>
    <i r="4">
      <x v="5"/>
    </i>
    <i r="1">
      <x v="239"/>
    </i>
    <i r="2">
      <x v="1"/>
    </i>
    <i r="3">
      <x v="2"/>
    </i>
    <i r="4">
      <x v="5"/>
    </i>
    <i r="1">
      <x v="265"/>
    </i>
    <i r="2">
      <x v="2"/>
    </i>
    <i r="3">
      <x v="3"/>
    </i>
    <i r="4">
      <x v="3"/>
    </i>
    <i r="1">
      <x v="270"/>
    </i>
    <i r="2">
      <x v="1"/>
    </i>
    <i r="3">
      <x v="2"/>
    </i>
    <i r="4">
      <x v="5"/>
    </i>
    <i r="1">
      <x v="281"/>
    </i>
    <i r="2">
      <x v="2"/>
    </i>
    <i r="3">
      <x v="3"/>
    </i>
    <i r="4">
      <x v="3"/>
    </i>
    <i r="1">
      <x v="288"/>
    </i>
    <i r="2">
      <x v="2"/>
    </i>
    <i r="3">
      <x v="3"/>
    </i>
    <i r="4">
      <x v="3"/>
    </i>
    <i r="1">
      <x v="295"/>
    </i>
    <i r="2">
      <x v="1"/>
    </i>
    <i r="3">
      <x v="2"/>
    </i>
    <i r="4">
      <x v="5"/>
    </i>
    <i r="1">
      <x v="296"/>
    </i>
    <i r="2">
      <x v="2"/>
    </i>
    <i r="3">
      <x v="3"/>
    </i>
    <i r="4">
      <x v="3"/>
    </i>
    <i r="1">
      <x v="307"/>
    </i>
    <i r="2">
      <x v="2"/>
    </i>
    <i r="3">
      <x v="3"/>
    </i>
    <i r="4">
      <x v="3"/>
    </i>
    <i r="1">
      <x v="325"/>
    </i>
    <i r="2">
      <x v="1"/>
    </i>
    <i r="3">
      <x v="2"/>
    </i>
    <i r="4">
      <x v="5"/>
    </i>
    <i>
      <x v="10"/>
    </i>
    <i r="1">
      <x v="14"/>
    </i>
    <i r="2">
      <x/>
    </i>
    <i r="3">
      <x v="1"/>
    </i>
    <i r="4">
      <x v="1"/>
    </i>
    <i r="1">
      <x v="15"/>
    </i>
    <i r="2">
      <x v="3"/>
    </i>
    <i r="3">
      <x v="4"/>
    </i>
    <i r="4">
      <x v="4"/>
    </i>
    <i r="1">
      <x v="18"/>
    </i>
    <i r="2">
      <x/>
    </i>
    <i r="3">
      <x v="1"/>
    </i>
    <i r="4">
      <x v="1"/>
    </i>
    <i r="1">
      <x v="142"/>
    </i>
    <i r="2">
      <x v="4"/>
    </i>
    <i r="3">
      <x v="6"/>
    </i>
    <i r="4">
      <x v="6"/>
    </i>
    <i r="1">
      <x v="173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67"/>
    </i>
    <i r="2">
      <x v="2"/>
    </i>
    <i r="3">
      <x v="3"/>
    </i>
    <i r="4">
      <x v="3"/>
    </i>
    <i>
      <x v="11"/>
    </i>
    <i r="1">
      <x v="78"/>
    </i>
    <i r="2">
      <x v="2"/>
    </i>
    <i r="3">
      <x v="3"/>
    </i>
    <i r="4">
      <x v="3"/>
    </i>
    <i r="1">
      <x v="85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>
      <x v="12"/>
    </i>
    <i r="1">
      <x v="35"/>
    </i>
    <i r="2">
      <x v="3"/>
    </i>
    <i r="3">
      <x v="4"/>
    </i>
    <i r="4">
      <x v="4"/>
    </i>
    <i r="1">
      <x v="66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90"/>
    </i>
    <i r="2">
      <x v="3"/>
    </i>
    <i r="3">
      <x v="4"/>
    </i>
    <i r="4">
      <x v="4"/>
    </i>
    <i>
      <x v="13"/>
    </i>
    <i r="1">
      <x v="36"/>
    </i>
    <i r="2">
      <x v="1"/>
    </i>
    <i r="3">
      <x v="2"/>
    </i>
    <i r="4">
      <x v="5"/>
    </i>
    <i r="1">
      <x v="60"/>
    </i>
    <i r="2">
      <x v="4"/>
    </i>
    <i r="3">
      <x v="6"/>
    </i>
    <i r="4">
      <x v="6"/>
    </i>
    <i r="1">
      <x v="96"/>
    </i>
    <i r="2">
      <x v="1"/>
    </i>
    <i r="3">
      <x v="2"/>
    </i>
    <i r="4">
      <x v="5"/>
    </i>
    <i r="1">
      <x v="205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>
      <x v="14"/>
    </i>
    <i r="1">
      <x v="114"/>
    </i>
    <i r="2">
      <x v="1"/>
    </i>
    <i r="3">
      <x v="2"/>
    </i>
    <i r="4">
      <x v="5"/>
    </i>
    <i r="1">
      <x v="126"/>
    </i>
    <i r="2">
      <x v="1"/>
    </i>
    <i r="3">
      <x v="2"/>
    </i>
    <i r="4">
      <x v="5"/>
    </i>
    <i r="1">
      <x v="138"/>
    </i>
    <i r="2">
      <x v="2"/>
    </i>
    <i r="3">
      <x v="3"/>
    </i>
    <i r="4">
      <x v="3"/>
    </i>
    <i r="1">
      <x v="155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326"/>
    </i>
    <i r="2">
      <x v="1"/>
    </i>
    <i r="3">
      <x v="2"/>
    </i>
    <i r="4">
      <x v="5"/>
    </i>
    <i>
      <x v="15"/>
    </i>
    <i r="1">
      <x v="146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315"/>
    </i>
    <i r="2">
      <x v="1"/>
    </i>
    <i r="3">
      <x v="2"/>
    </i>
    <i r="4">
      <x v="5"/>
    </i>
    <i>
      <x v="16"/>
    </i>
    <i r="1">
      <x v="37"/>
    </i>
    <i r="2">
      <x v="1"/>
    </i>
    <i r="3">
      <x v="2"/>
    </i>
    <i r="4">
      <x v="5"/>
    </i>
    <i r="1">
      <x v="149"/>
    </i>
    <i r="2">
      <x v="3"/>
    </i>
    <i r="3">
      <x v="4"/>
    </i>
    <i r="4">
      <x v="4"/>
    </i>
    <i r="1">
      <x v="161"/>
    </i>
    <i r="2">
      <x v="1"/>
    </i>
    <i r="3">
      <x v="2"/>
    </i>
    <i r="4">
      <x v="5"/>
    </i>
    <i r="1">
      <x v="165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>
      <x v="17"/>
    </i>
    <i r="1">
      <x v="4"/>
    </i>
    <i r="2">
      <x v="1"/>
    </i>
    <i r="3">
      <x v="2"/>
    </i>
    <i r="4">
      <x v="5"/>
    </i>
    <i r="1">
      <x v="25"/>
    </i>
    <i r="2">
      <x v="2"/>
    </i>
    <i r="3">
      <x v="3"/>
    </i>
    <i r="4">
      <x v="3"/>
    </i>
    <i r="1">
      <x v="199"/>
    </i>
    <i r="2">
      <x v="3"/>
    </i>
    <i r="3">
      <x v="4"/>
    </i>
    <i r="4">
      <x v="4"/>
    </i>
    <i r="1">
      <x v="214"/>
    </i>
    <i r="2">
      <x/>
    </i>
    <i r="3">
      <x v="1"/>
    </i>
    <i r="4">
      <x v="1"/>
    </i>
    <i>
      <x v="18"/>
    </i>
    <i r="1">
      <x v="6"/>
    </i>
    <i r="2">
      <x v="1"/>
    </i>
    <i r="3">
      <x v="2"/>
    </i>
    <i r="4">
      <x v="5"/>
    </i>
    <i r="1">
      <x v="38"/>
    </i>
    <i r="2">
      <x v="4"/>
    </i>
    <i r="3">
      <x v="6"/>
    </i>
    <i r="4">
      <x v="6"/>
    </i>
    <i r="1">
      <x v="47"/>
    </i>
    <i r="2">
      <x v="2"/>
    </i>
    <i r="3">
      <x v="3"/>
    </i>
    <i r="4">
      <x v="3"/>
    </i>
    <i r="1">
      <x v="104"/>
    </i>
    <i r="2">
      <x v="2"/>
    </i>
    <i r="3">
      <x v="3"/>
    </i>
    <i r="4">
      <x v="3"/>
    </i>
    <i r="1">
      <x v="136"/>
    </i>
    <i r="2">
      <x v="2"/>
    </i>
    <i r="3">
      <x v="3"/>
    </i>
    <i r="4">
      <x v="3"/>
    </i>
    <i r="1">
      <x v="174"/>
    </i>
    <i r="2">
      <x v="4"/>
    </i>
    <i r="3">
      <x v="6"/>
    </i>
    <i r="4">
      <x v="6"/>
    </i>
    <i r="1">
      <x v="193"/>
    </i>
    <i r="2">
      <x v="4"/>
    </i>
    <i r="3">
      <x v="6"/>
    </i>
    <i r="4">
      <x v="6"/>
    </i>
    <i r="1">
      <x v="203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26"/>
    </i>
    <i r="2">
      <x v="1"/>
    </i>
    <i r="3">
      <x v="2"/>
    </i>
    <i r="4">
      <x v="5"/>
    </i>
    <i r="1">
      <x v="228"/>
    </i>
    <i r="2">
      <x v="2"/>
    </i>
    <i r="3">
      <x v="3"/>
    </i>
    <i r="4">
      <x v="3"/>
    </i>
    <i r="1">
      <x v="240"/>
    </i>
    <i r="2">
      <x v="2"/>
    </i>
    <i r="3">
      <x v="3"/>
    </i>
    <i r="4">
      <x v="3"/>
    </i>
    <i r="1">
      <x v="279"/>
    </i>
    <i r="2">
      <x v="1"/>
    </i>
    <i r="3">
      <x v="2"/>
    </i>
    <i r="4">
      <x v="5"/>
    </i>
    <i r="1">
      <x v="320"/>
    </i>
    <i r="2">
      <x v="2"/>
    </i>
    <i r="3">
      <x v="3"/>
    </i>
    <i r="4">
      <x v="3"/>
    </i>
    <i>
      <x v="19"/>
    </i>
    <i r="1">
      <x/>
    </i>
    <i r="2">
      <x v="1"/>
    </i>
    <i r="3">
      <x v="2"/>
    </i>
    <i r="4">
      <x v="5"/>
    </i>
    <i r="1">
      <x v="8"/>
    </i>
    <i r="2">
      <x v="2"/>
    </i>
    <i r="3">
      <x v="3"/>
    </i>
    <i r="4">
      <x v="3"/>
    </i>
    <i r="1">
      <x v="21"/>
    </i>
    <i r="2">
      <x v="2"/>
    </i>
    <i r="3">
      <x v="3"/>
    </i>
    <i r="4">
      <x v="3"/>
    </i>
    <i r="1">
      <x v="22"/>
    </i>
    <i r="2">
      <x v="2"/>
    </i>
    <i r="3">
      <x v="3"/>
    </i>
    <i r="4">
      <x v="3"/>
    </i>
    <i r="1">
      <x v="48"/>
    </i>
    <i r="2">
      <x v="1"/>
    </i>
    <i r="3">
      <x v="2"/>
    </i>
    <i r="4">
      <x v="5"/>
    </i>
    <i r="1">
      <x v="51"/>
    </i>
    <i r="2">
      <x v="1"/>
    </i>
    <i r="3">
      <x v="2"/>
    </i>
    <i r="4">
      <x v="5"/>
    </i>
    <i r="1">
      <x v="69"/>
    </i>
    <i r="2">
      <x v="2"/>
    </i>
    <i r="3">
      <x v="3"/>
    </i>
    <i r="4">
      <x v="3"/>
    </i>
    <i r="1">
      <x v="87"/>
    </i>
    <i r="2">
      <x v="4"/>
    </i>
    <i r="3">
      <x v="6"/>
    </i>
    <i r="4">
      <x v="6"/>
    </i>
    <i r="1">
      <x v="112"/>
    </i>
    <i r="2">
      <x v="1"/>
    </i>
    <i r="3">
      <x v="2"/>
    </i>
    <i r="4">
      <x v="5"/>
    </i>
    <i r="1">
      <x v="208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>
      <x v="20"/>
    </i>
    <i r="1">
      <x v="23"/>
    </i>
    <i r="2">
      <x v="3"/>
    </i>
    <i r="3">
      <x v="4"/>
    </i>
    <i r="4">
      <x v="4"/>
    </i>
    <i r="1">
      <x v="148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32"/>
    </i>
    <i r="2">
      <x v="1"/>
    </i>
    <i r="3">
      <x v="2"/>
    </i>
    <i r="4">
      <x v="5"/>
    </i>
    <i>
      <x v="21"/>
    </i>
    <i r="1">
      <x v="7"/>
    </i>
    <i r="2">
      <x v="2"/>
    </i>
    <i r="3">
      <x v="3"/>
    </i>
    <i r="4">
      <x v="3"/>
    </i>
    <i r="1">
      <x v="86"/>
    </i>
    <i r="2">
      <x v="1"/>
    </i>
    <i r="3">
      <x v="2"/>
    </i>
    <i r="4">
      <x v="5"/>
    </i>
    <i r="1">
      <x v="95"/>
    </i>
    <i r="2">
      <x v="1"/>
    </i>
    <i r="3">
      <x v="2"/>
    </i>
    <i r="4">
      <x v="5"/>
    </i>
    <i r="1">
      <x v="121"/>
    </i>
    <i r="2">
      <x v="1"/>
    </i>
    <i r="3">
      <x v="2"/>
    </i>
    <i r="4">
      <x v="5"/>
    </i>
    <i r="1">
      <x v="132"/>
    </i>
    <i r="2">
      <x v="1"/>
    </i>
    <i r="3">
      <x v="2"/>
    </i>
    <i r="4">
      <x v="5"/>
    </i>
    <i r="1">
      <x v="167"/>
    </i>
    <i r="2">
      <x v="3"/>
    </i>
    <i r="3">
      <x v="4"/>
    </i>
    <i r="4">
      <x v="4"/>
    </i>
    <i r="1">
      <x v="178"/>
    </i>
    <i r="2">
      <x/>
    </i>
    <i r="3">
      <x v="1"/>
    </i>
    <i r="4">
      <x v="1"/>
    </i>
    <i r="1">
      <x v="191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22"/>
    </i>
    <i r="2">
      <x v="1"/>
    </i>
    <i r="3">
      <x v="2"/>
    </i>
    <i r="4">
      <x v="5"/>
    </i>
    <i r="1">
      <x v="274"/>
    </i>
    <i r="2">
      <x v="1"/>
    </i>
    <i r="3">
      <x v="2"/>
    </i>
    <i r="4">
      <x v="5"/>
    </i>
    <i r="1">
      <x v="301"/>
    </i>
    <i r="2">
      <x v="1"/>
    </i>
    <i r="3">
      <x v="2"/>
    </i>
    <i r="4">
      <x v="5"/>
    </i>
    <i r="1">
      <x v="327"/>
    </i>
    <i r="2">
      <x v="1"/>
    </i>
    <i r="3">
      <x v="2"/>
    </i>
    <i r="4">
      <x v="5"/>
    </i>
    <i r="1">
      <x v="328"/>
    </i>
    <i r="2">
      <x v="1"/>
    </i>
    <i r="3">
      <x v="2"/>
    </i>
    <i r="4">
      <x v="5"/>
    </i>
    <i>
      <x v="22"/>
    </i>
    <i r="1">
      <x v="89"/>
    </i>
    <i r="2">
      <x v="4"/>
    </i>
    <i r="3">
      <x v="6"/>
    </i>
    <i r="4">
      <x v="6"/>
    </i>
    <i r="1">
      <x v="93"/>
    </i>
    <i r="2">
      <x v="2"/>
    </i>
    <i r="3">
      <x v="3"/>
    </i>
    <i r="4">
      <x v="3"/>
    </i>
    <i r="1">
      <x v="182"/>
    </i>
    <i r="2">
      <x v="4"/>
    </i>
    <i r="3">
      <x v="6"/>
    </i>
    <i r="4">
      <x v="6"/>
    </i>
    <i r="1">
      <x v="214"/>
    </i>
    <i r="2">
      <x/>
    </i>
    <i r="3">
      <x v="1"/>
    </i>
    <i r="4">
      <x v="1"/>
    </i>
    <i r="1">
      <x v="248"/>
    </i>
    <i r="2">
      <x v="1"/>
    </i>
    <i r="3">
      <x v="2"/>
    </i>
    <i r="4">
      <x v="5"/>
    </i>
    <i>
      <x v="23"/>
    </i>
    <i r="1">
      <x v="145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82"/>
    </i>
    <i r="2">
      <x v="1"/>
    </i>
    <i r="3">
      <x v="2"/>
    </i>
    <i r="4">
      <x v="5"/>
    </i>
    <i>
      <x v="24"/>
    </i>
    <i r="1">
      <x v="214"/>
    </i>
    <i r="2">
      <x/>
    </i>
    <i r="3">
      <x v="1"/>
    </i>
    <i r="4">
      <x v="1"/>
    </i>
    <i r="1">
      <x v="215"/>
    </i>
    <i r="2">
      <x v="1"/>
    </i>
    <i r="3">
      <x v="2"/>
    </i>
    <i r="4">
      <x v="5"/>
    </i>
    <i r="1">
      <x v="277"/>
    </i>
    <i r="2">
      <x/>
    </i>
    <i r="3">
      <x v="1"/>
    </i>
    <i r="4">
      <x v="1"/>
    </i>
    <i r="1">
      <x v="329"/>
    </i>
    <i r="2">
      <x v="1"/>
    </i>
    <i r="3">
      <x v="2"/>
    </i>
    <i r="4">
      <x v="5"/>
    </i>
    <i>
      <x v="25"/>
    </i>
    <i r="1">
      <x v="129"/>
    </i>
    <i r="2">
      <x v="1"/>
    </i>
    <i r="3">
      <x v="2"/>
    </i>
    <i r="4">
      <x v="5"/>
    </i>
    <i r="1">
      <x v="144"/>
    </i>
    <i r="2">
      <x v="1"/>
    </i>
    <i r="3">
      <x v="2"/>
    </i>
    <i r="4">
      <x v="5"/>
    </i>
    <i r="1">
      <x v="183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330"/>
    </i>
    <i r="2">
      <x v="4"/>
    </i>
    <i r="3">
      <x v="6"/>
    </i>
    <i r="4">
      <x v="6"/>
    </i>
    <i>
      <x v="26"/>
    </i>
    <i r="1">
      <x v="16"/>
    </i>
    <i r="2">
      <x v="1"/>
    </i>
    <i r="3">
      <x v="2"/>
    </i>
    <i r="4">
      <x v="5"/>
    </i>
    <i r="1">
      <x v="52"/>
    </i>
    <i r="2">
      <x v="3"/>
    </i>
    <i r="3">
      <x v="4"/>
    </i>
    <i r="4">
      <x v="4"/>
    </i>
    <i r="1">
      <x v="55"/>
    </i>
    <i r="2">
      <x v="2"/>
    </i>
    <i r="3">
      <x v="3"/>
    </i>
    <i r="4">
      <x v="3"/>
    </i>
    <i r="1">
      <x v="91"/>
    </i>
    <i r="2">
      <x v="1"/>
    </i>
    <i r="3">
      <x v="2"/>
    </i>
    <i r="4">
      <x v="5"/>
    </i>
    <i r="1">
      <x v="105"/>
    </i>
    <i r="2">
      <x v="1"/>
    </i>
    <i r="3">
      <x v="2"/>
    </i>
    <i r="4">
      <x v="5"/>
    </i>
    <i r="1">
      <x v="122"/>
    </i>
    <i r="2">
      <x v="1"/>
    </i>
    <i r="3">
      <x v="2"/>
    </i>
    <i r="4">
      <x v="5"/>
    </i>
    <i r="1">
      <x v="151"/>
    </i>
    <i r="2">
      <x v="3"/>
    </i>
    <i r="3">
      <x v="4"/>
    </i>
    <i r="4">
      <x v="4"/>
    </i>
    <i r="1">
      <x v="214"/>
    </i>
    <i r="2">
      <x/>
    </i>
    <i r="3">
      <x v="1"/>
    </i>
    <i r="4">
      <x v="1"/>
    </i>
    <i r="1">
      <x v="241"/>
    </i>
    <i r="2">
      <x v="1"/>
    </i>
    <i r="3">
      <x v="2"/>
    </i>
    <i r="4">
      <x v="5"/>
    </i>
    <i r="1">
      <x v="317"/>
    </i>
    <i r="2">
      <x/>
    </i>
    <i r="3">
      <x v="1"/>
    </i>
    <i r="4">
      <x v="1"/>
    </i>
    <i r="1">
      <x v="331"/>
    </i>
    <i r="2">
      <x v="1"/>
    </i>
    <i r="3">
      <x v="2"/>
    </i>
    <i r="4">
      <x v="5"/>
    </i>
    <i>
      <x v="27"/>
    </i>
    <i r="1">
      <x v="214"/>
    </i>
    <i r="2">
      <x/>
    </i>
    <i r="3">
      <x v="1"/>
    </i>
    <i r="4">
      <x v="1"/>
    </i>
    <i>
      <x v="28"/>
    </i>
    <i r="1">
      <x v="72"/>
    </i>
    <i r="2">
      <x v="1"/>
    </i>
    <i r="3">
      <x v="2"/>
    </i>
    <i r="4">
      <x v="5"/>
    </i>
    <i r="1">
      <x v="73"/>
    </i>
    <i r="2">
      <x v="2"/>
    </i>
    <i r="3">
      <x v="3"/>
    </i>
    <i r="4">
      <x v="3"/>
    </i>
    <i r="1">
      <x v="91"/>
    </i>
    <i r="2">
      <x/>
    </i>
    <i r="3">
      <x v="1"/>
    </i>
    <i r="4">
      <x v="1"/>
    </i>
    <i r="1">
      <x v="154"/>
    </i>
    <i r="2">
      <x v="1"/>
    </i>
    <i r="3">
      <x v="2"/>
    </i>
    <i r="4">
      <x v="5"/>
    </i>
    <i r="1">
      <x v="159"/>
    </i>
    <i r="2">
      <x/>
    </i>
    <i r="3">
      <x v="1"/>
    </i>
    <i r="4">
      <x v="1"/>
    </i>
    <i r="1">
      <x v="171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34"/>
    </i>
    <i r="2">
      <x v="1"/>
    </i>
    <i r="3">
      <x v="2"/>
    </i>
    <i r="4">
      <x v="5"/>
    </i>
    <i>
      <x v="29"/>
    </i>
    <i r="1">
      <x v="58"/>
    </i>
    <i r="2">
      <x v="2"/>
    </i>
    <i r="3">
      <x v="3"/>
    </i>
    <i r="4">
      <x v="3"/>
    </i>
    <i r="1">
      <x v="97"/>
    </i>
    <i r="2">
      <x v="2"/>
    </i>
    <i r="3">
      <x v="3"/>
    </i>
    <i r="4">
      <x v="3"/>
    </i>
    <i r="1">
      <x v="98"/>
    </i>
    <i r="2">
      <x v="2"/>
    </i>
    <i r="3">
      <x v="3"/>
    </i>
    <i r="4">
      <x v="3"/>
    </i>
    <i r="1">
      <x v="106"/>
    </i>
    <i r="2">
      <x v="2"/>
    </i>
    <i r="3">
      <x v="3"/>
    </i>
    <i r="4">
      <x v="3"/>
    </i>
    <i r="1">
      <x v="201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19"/>
    </i>
    <i r="2">
      <x v="2"/>
    </i>
    <i r="3">
      <x v="3"/>
    </i>
    <i r="4">
      <x v="3"/>
    </i>
    <i r="1">
      <x v="236"/>
    </i>
    <i r="2">
      <x v="2"/>
    </i>
    <i r="3">
      <x v="3"/>
    </i>
    <i r="4">
      <x v="3"/>
    </i>
    <i r="1">
      <x v="273"/>
    </i>
    <i r="2">
      <x v="1"/>
    </i>
    <i r="3">
      <x v="2"/>
    </i>
    <i r="4">
      <x v="5"/>
    </i>
    <i r="1">
      <x v="280"/>
    </i>
    <i r="2">
      <x v="2"/>
    </i>
    <i r="3">
      <x v="3"/>
    </i>
    <i r="4">
      <x v="3"/>
    </i>
    <i r="1">
      <x v="300"/>
    </i>
    <i r="2">
      <x v="2"/>
    </i>
    <i r="3">
      <x v="3"/>
    </i>
    <i r="4">
      <x v="3"/>
    </i>
    <i>
      <x v="30"/>
    </i>
    <i r="1">
      <x v="50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62"/>
    </i>
    <i r="2">
      <x v="2"/>
    </i>
    <i r="3">
      <x v="3"/>
    </i>
    <i r="4">
      <x v="3"/>
    </i>
    <i r="1">
      <x v="297"/>
    </i>
    <i r="2">
      <x v="1"/>
    </i>
    <i r="3">
      <x v="2"/>
    </i>
    <i r="4">
      <x v="5"/>
    </i>
    <i r="1">
      <x v="338"/>
    </i>
    <i r="2">
      <x v="2"/>
    </i>
    <i r="3">
      <x v="3"/>
    </i>
    <i r="4">
      <x v="3"/>
    </i>
    <i>
      <x v="31"/>
    </i>
    <i r="1">
      <x v="137"/>
    </i>
    <i r="2">
      <x v="2"/>
    </i>
    <i r="3">
      <x v="3"/>
    </i>
    <i r="4">
      <x v="3"/>
    </i>
    <i r="1">
      <x v="158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>
      <x v="32"/>
    </i>
    <i r="1">
      <x v="3"/>
    </i>
    <i r="2">
      <x v="2"/>
    </i>
    <i r="3">
      <x v="3"/>
    </i>
    <i r="4">
      <x v="3"/>
    </i>
    <i r="1">
      <x v="30"/>
    </i>
    <i r="2">
      <x v="1"/>
    </i>
    <i r="3">
      <x v="2"/>
    </i>
    <i r="4">
      <x v="5"/>
    </i>
    <i r="1">
      <x v="45"/>
    </i>
    <i r="2">
      <x v="2"/>
    </i>
    <i r="3">
      <x v="3"/>
    </i>
    <i r="4">
      <x v="3"/>
    </i>
    <i r="1">
      <x v="107"/>
    </i>
    <i r="2">
      <x v="3"/>
    </i>
    <i r="3">
      <x v="4"/>
    </i>
    <i r="4">
      <x v="4"/>
    </i>
    <i r="1">
      <x v="118"/>
    </i>
    <i r="2">
      <x v="2"/>
    </i>
    <i r="3">
      <x v="3"/>
    </i>
    <i r="4">
      <x v="3"/>
    </i>
    <i r="1">
      <x v="139"/>
    </i>
    <i r="2">
      <x v="3"/>
    </i>
    <i r="3">
      <x v="4"/>
    </i>
    <i r="4">
      <x v="4"/>
    </i>
    <i r="1">
      <x v="152"/>
    </i>
    <i r="2">
      <x v="2"/>
    </i>
    <i r="3">
      <x v="3"/>
    </i>
    <i r="4">
      <x v="3"/>
    </i>
    <i r="1">
      <x v="156"/>
    </i>
    <i r="2">
      <x v="4"/>
    </i>
    <i r="3">
      <x v="6"/>
    </i>
    <i r="4">
      <x v="6"/>
    </i>
    <i r="1">
      <x v="200"/>
    </i>
    <i r="2">
      <x v="4"/>
    </i>
    <i r="3">
      <x v="6"/>
    </i>
    <i r="4">
      <x v="6"/>
    </i>
    <i r="1">
      <x v="202"/>
    </i>
    <i r="2">
      <x v="2"/>
    </i>
    <i r="3">
      <x v="3"/>
    </i>
    <i r="4">
      <x v="3"/>
    </i>
    <i r="1">
      <x v="204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35"/>
    </i>
    <i r="2">
      <x v="2"/>
    </i>
    <i r="3">
      <x v="3"/>
    </i>
    <i r="4">
      <x v="3"/>
    </i>
    <i r="1">
      <x v="246"/>
    </i>
    <i r="2">
      <x v="2"/>
    </i>
    <i r="3">
      <x v="3"/>
    </i>
    <i r="4">
      <x v="3"/>
    </i>
    <i r="1">
      <x v="248"/>
    </i>
    <i r="2">
      <x v="2"/>
    </i>
    <i r="3">
      <x v="3"/>
    </i>
    <i r="4">
      <x v="3"/>
    </i>
    <i r="1">
      <x v="266"/>
    </i>
    <i r="2">
      <x v="1"/>
    </i>
    <i r="3">
      <x v="2"/>
    </i>
    <i r="4">
      <x v="5"/>
    </i>
    <i r="1">
      <x v="292"/>
    </i>
    <i r="2">
      <x v="1"/>
    </i>
    <i r="3">
      <x v="2"/>
    </i>
    <i r="4">
      <x v="5"/>
    </i>
    <i r="1">
      <x v="298"/>
    </i>
    <i r="2">
      <x v="3"/>
    </i>
    <i r="3">
      <x v="4"/>
    </i>
    <i r="4">
      <x v="4"/>
    </i>
    <i r="1">
      <x v="312"/>
    </i>
    <i r="2">
      <x v="1"/>
    </i>
    <i r="3">
      <x v="2"/>
    </i>
    <i r="4">
      <x v="5"/>
    </i>
    <i r="1">
      <x v="332"/>
    </i>
    <i r="2">
      <x v="1"/>
    </i>
    <i r="3">
      <x v="2"/>
    </i>
    <i r="4">
      <x v="5"/>
    </i>
    <i>
      <x v="33"/>
    </i>
    <i r="1">
      <x v="2"/>
    </i>
    <i r="2">
      <x v="1"/>
    </i>
    <i r="3">
      <x v="2"/>
    </i>
    <i r="4">
      <x v="5"/>
    </i>
    <i r="1">
      <x v="49"/>
    </i>
    <i r="2">
      <x v="1"/>
    </i>
    <i r="3">
      <x v="2"/>
    </i>
    <i r="4">
      <x v="5"/>
    </i>
    <i r="1">
      <x v="61"/>
    </i>
    <i r="2">
      <x v="3"/>
    </i>
    <i r="3">
      <x v="4"/>
    </i>
    <i r="4">
      <x v="4"/>
    </i>
    <i r="1">
      <x v="63"/>
    </i>
    <i r="2">
      <x v="2"/>
    </i>
    <i r="3">
      <x v="3"/>
    </i>
    <i r="4">
      <x v="3"/>
    </i>
    <i r="1">
      <x v="71"/>
    </i>
    <i r="2">
      <x v="1"/>
    </i>
    <i r="3">
      <x v="2"/>
    </i>
    <i r="4">
      <x v="5"/>
    </i>
    <i r="1">
      <x v="80"/>
    </i>
    <i r="2">
      <x v="1"/>
    </i>
    <i r="3">
      <x v="2"/>
    </i>
    <i r="4">
      <x v="5"/>
    </i>
    <i r="1">
      <x v="125"/>
    </i>
    <i r="2">
      <x/>
    </i>
    <i r="3">
      <x v="1"/>
    </i>
    <i r="4">
      <x v="1"/>
    </i>
    <i r="1">
      <x v="176"/>
    </i>
    <i r="2">
      <x/>
    </i>
    <i r="3">
      <x v="1"/>
    </i>
    <i r="4">
      <x v="1"/>
    </i>
    <i r="1">
      <x v="214"/>
    </i>
    <i r="2">
      <x/>
    </i>
    <i r="3">
      <x v="1"/>
    </i>
    <i r="4">
      <x v="1"/>
    </i>
    <i r="1">
      <x v="259"/>
    </i>
    <i r="2">
      <x v="1"/>
    </i>
    <i r="3">
      <x v="2"/>
    </i>
    <i r="4">
      <x v="5"/>
    </i>
    <i r="1">
      <x v="319"/>
    </i>
    <i r="2">
      <x/>
    </i>
    <i r="3">
      <x v="1"/>
    </i>
    <i r="4">
      <x v="1"/>
    </i>
    <i>
      <x v="34"/>
    </i>
    <i r="1">
      <x v="210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>
      <x v="35"/>
    </i>
    <i r="1">
      <x v="26"/>
    </i>
    <i r="2">
      <x v="1"/>
    </i>
    <i r="3">
      <x v="2"/>
    </i>
    <i r="4">
      <x v="5"/>
    </i>
    <i r="1">
      <x v="27"/>
    </i>
    <i r="2">
      <x v="1"/>
    </i>
    <i r="3">
      <x v="2"/>
    </i>
    <i r="4">
      <x v="5"/>
    </i>
    <i r="1">
      <x v="62"/>
    </i>
    <i r="2">
      <x v="1"/>
    </i>
    <i r="3">
      <x v="2"/>
    </i>
    <i r="4">
      <x v="5"/>
    </i>
    <i r="1">
      <x v="101"/>
    </i>
    <i r="2">
      <x v="1"/>
    </i>
    <i r="3">
      <x v="2"/>
    </i>
    <i r="4">
      <x v="5"/>
    </i>
    <i r="1">
      <x v="162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32"/>
    </i>
    <i r="2">
      <x v="3"/>
    </i>
    <i r="3">
      <x v="4"/>
    </i>
    <i r="4">
      <x v="4"/>
    </i>
    <i r="1">
      <x v="268"/>
    </i>
    <i r="2">
      <x v="2"/>
    </i>
    <i r="3">
      <x v="3"/>
    </i>
    <i r="4">
      <x v="3"/>
    </i>
    <i>
      <x v="36"/>
    </i>
    <i r="1">
      <x v="5"/>
    </i>
    <i r="2">
      <x v="1"/>
    </i>
    <i r="3">
      <x v="2"/>
    </i>
    <i r="4">
      <x v="5"/>
    </i>
    <i r="1">
      <x v="44"/>
    </i>
    <i r="2">
      <x v="1"/>
    </i>
    <i r="3">
      <x v="2"/>
    </i>
    <i r="4">
      <x v="5"/>
    </i>
    <i r="1">
      <x v="59"/>
    </i>
    <i r="2">
      <x v="1"/>
    </i>
    <i r="3">
      <x v="2"/>
    </i>
    <i r="4">
      <x v="5"/>
    </i>
    <i r="1">
      <x v="100"/>
    </i>
    <i r="2">
      <x/>
    </i>
    <i r="3">
      <x v="1"/>
    </i>
    <i r="4">
      <x v="1"/>
    </i>
    <i r="1">
      <x v="117"/>
    </i>
    <i r="2">
      <x v="1"/>
    </i>
    <i r="3">
      <x v="2"/>
    </i>
    <i r="4">
      <x v="5"/>
    </i>
    <i r="1">
      <x v="127"/>
    </i>
    <i r="2">
      <x v="1"/>
    </i>
    <i r="3">
      <x v="2"/>
    </i>
    <i r="4">
      <x v="5"/>
    </i>
    <i r="1">
      <x v="130"/>
    </i>
    <i r="2">
      <x v="3"/>
    </i>
    <i r="3">
      <x v="4"/>
    </i>
    <i r="4">
      <x v="4"/>
    </i>
    <i r="1">
      <x v="157"/>
    </i>
    <i r="2">
      <x/>
    </i>
    <i r="3">
      <x v="1"/>
    </i>
    <i r="4">
      <x v="1"/>
    </i>
    <i r="1">
      <x v="169"/>
    </i>
    <i r="2">
      <x v="1"/>
    </i>
    <i r="3">
      <x v="2"/>
    </i>
    <i r="4">
      <x v="5"/>
    </i>
    <i r="1">
      <x v="187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23"/>
    </i>
    <i r="2">
      <x v="4"/>
    </i>
    <i r="3">
      <x v="6"/>
    </i>
    <i r="4">
      <x v="6"/>
    </i>
    <i r="1">
      <x v="225"/>
    </i>
    <i r="2">
      <x v="1"/>
    </i>
    <i r="3">
      <x v="2"/>
    </i>
    <i r="4">
      <x v="5"/>
    </i>
    <i r="1">
      <x v="243"/>
    </i>
    <i r="2">
      <x/>
    </i>
    <i r="3">
      <x v="1"/>
    </i>
    <i r="4">
      <x v="1"/>
    </i>
    <i r="1">
      <x v="333"/>
    </i>
    <i r="2">
      <x v="2"/>
    </i>
    <i r="3">
      <x v="3"/>
    </i>
    <i r="4">
      <x v="3"/>
    </i>
    <i>
      <x v="37"/>
    </i>
    <i r="1">
      <x v="94"/>
    </i>
    <i r="2">
      <x v="2"/>
    </i>
    <i r="3">
      <x v="3"/>
    </i>
    <i r="4">
      <x v="3"/>
    </i>
    <i r="1">
      <x v="141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37"/>
    </i>
    <i r="2">
      <x v="1"/>
    </i>
    <i r="3">
      <x v="2"/>
    </i>
    <i r="4">
      <x v="5"/>
    </i>
    <i>
      <x v="38"/>
    </i>
    <i r="1">
      <x v="53"/>
    </i>
    <i r="2">
      <x v="4"/>
    </i>
    <i r="3">
      <x v="6"/>
    </i>
    <i r="4">
      <x v="6"/>
    </i>
    <i r="1">
      <x v="69"/>
    </i>
    <i r="2">
      <x v="1"/>
    </i>
    <i r="3">
      <x v="2"/>
    </i>
    <i r="4">
      <x v="5"/>
    </i>
    <i r="1">
      <x v="131"/>
    </i>
    <i r="2">
      <x v="2"/>
    </i>
    <i r="3">
      <x v="3"/>
    </i>
    <i r="4">
      <x v="3"/>
    </i>
    <i r="1">
      <x v="192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>
      <x v="39"/>
    </i>
    <i r="1">
      <x v="133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42"/>
    </i>
    <i r="2">
      <x v="1"/>
    </i>
    <i r="3">
      <x v="2"/>
    </i>
    <i r="4">
      <x v="5"/>
    </i>
    <i r="1">
      <x v="334"/>
    </i>
    <i r="2">
      <x v="3"/>
    </i>
    <i r="3">
      <x v="4"/>
    </i>
    <i r="4">
      <x v="4"/>
    </i>
    <i>
      <x v="40"/>
    </i>
    <i r="1">
      <x v="41"/>
    </i>
    <i r="2">
      <x v="2"/>
    </i>
    <i r="3">
      <x v="3"/>
    </i>
    <i r="4">
      <x v="3"/>
    </i>
    <i r="1">
      <x v="153"/>
    </i>
    <i r="2">
      <x v="1"/>
    </i>
    <i r="3">
      <x v="2"/>
    </i>
    <i r="4">
      <x v="5"/>
    </i>
    <i r="1">
      <x v="175"/>
    </i>
    <i r="2">
      <x v="2"/>
    </i>
    <i r="3">
      <x v="3"/>
    </i>
    <i r="4">
      <x v="3"/>
    </i>
    <i r="1">
      <x v="196"/>
    </i>
    <i r="2">
      <x v="4"/>
    </i>
    <i r="3">
      <x v="6"/>
    </i>
    <i r="4">
      <x v="6"/>
    </i>
    <i r="1">
      <x v="214"/>
    </i>
    <i r="2">
      <x/>
    </i>
    <i r="3">
      <x v="1"/>
    </i>
    <i r="4">
      <x v="1"/>
    </i>
    <i r="1">
      <x v="335"/>
    </i>
    <i r="2">
      <x v="1"/>
    </i>
    <i r="3">
      <x v="2"/>
    </i>
    <i r="4">
      <x v="5"/>
    </i>
    <i>
      <x v="41"/>
    </i>
    <i r="1">
      <x v="11"/>
    </i>
    <i r="2">
      <x v="1"/>
    </i>
    <i r="3">
      <x v="2"/>
    </i>
    <i r="4">
      <x v="5"/>
    </i>
    <i r="1">
      <x v="19"/>
    </i>
    <i r="2">
      <x v="1"/>
    </i>
    <i r="3">
      <x v="2"/>
    </i>
    <i r="4">
      <x v="5"/>
    </i>
    <i r="1">
      <x v="29"/>
    </i>
    <i r="2">
      <x v="1"/>
    </i>
    <i r="3">
      <x v="2"/>
    </i>
    <i r="4">
      <x v="5"/>
    </i>
    <i r="1">
      <x v="74"/>
    </i>
    <i r="2">
      <x v="1"/>
    </i>
    <i r="3">
      <x v="2"/>
    </i>
    <i r="4">
      <x v="5"/>
    </i>
    <i r="1">
      <x v="78"/>
    </i>
    <i r="2">
      <x v="2"/>
    </i>
    <i r="3">
      <x v="3"/>
    </i>
    <i r="4">
      <x v="3"/>
    </i>
    <i r="1">
      <x v="99"/>
    </i>
    <i r="2">
      <x v="1"/>
    </i>
    <i r="3">
      <x v="2"/>
    </i>
    <i r="4">
      <x v="5"/>
    </i>
    <i r="1">
      <x v="116"/>
    </i>
    <i r="2">
      <x v="1"/>
    </i>
    <i r="3">
      <x v="2"/>
    </i>
    <i r="4">
      <x v="5"/>
    </i>
    <i r="1">
      <x v="135"/>
    </i>
    <i r="2">
      <x v="2"/>
    </i>
    <i r="3">
      <x v="3"/>
    </i>
    <i r="4">
      <x v="3"/>
    </i>
    <i r="1">
      <x v="179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20"/>
    </i>
    <i r="2">
      <x/>
    </i>
    <i r="3">
      <x v="1"/>
    </i>
    <i r="4">
      <x v="1"/>
    </i>
    <i r="1">
      <x v="227"/>
    </i>
    <i r="2">
      <x v="1"/>
    </i>
    <i r="3">
      <x v="2"/>
    </i>
    <i r="4">
      <x v="5"/>
    </i>
    <i r="1">
      <x v="254"/>
    </i>
    <i r="2">
      <x v="1"/>
    </i>
    <i r="3">
      <x v="2"/>
    </i>
    <i r="4">
      <x v="5"/>
    </i>
    <i r="1">
      <x v="276"/>
    </i>
    <i r="2">
      <x/>
    </i>
    <i r="3">
      <x v="1"/>
    </i>
    <i r="4">
      <x v="1"/>
    </i>
    <i r="1">
      <x v="310"/>
    </i>
    <i r="2">
      <x v="1"/>
    </i>
    <i r="3">
      <x v="2"/>
    </i>
    <i r="4">
      <x v="5"/>
    </i>
    <i r="1">
      <x v="336"/>
    </i>
    <i r="2">
      <x v="1"/>
    </i>
    <i r="3">
      <x v="2"/>
    </i>
    <i r="4">
      <x v="5"/>
    </i>
    <i>
      <x v="42"/>
    </i>
    <i r="1">
      <x v="184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218"/>
    </i>
    <i r="2">
      <x v="4"/>
    </i>
    <i r="3">
      <x v="6"/>
    </i>
    <i r="4">
      <x v="6"/>
    </i>
    <i r="1">
      <x v="238"/>
    </i>
    <i r="2">
      <x v="1"/>
    </i>
    <i r="3">
      <x v="2"/>
    </i>
    <i r="4">
      <x v="5"/>
    </i>
    <i r="1">
      <x v="253"/>
    </i>
    <i r="2">
      <x v="1"/>
    </i>
    <i r="3">
      <x v="2"/>
    </i>
    <i r="4">
      <x v="5"/>
    </i>
    <i>
      <x v="43"/>
    </i>
    <i r="1">
      <x v="32"/>
    </i>
    <i r="2">
      <x/>
    </i>
    <i r="3">
      <x v="1"/>
    </i>
    <i r="4">
      <x v="1"/>
    </i>
    <i r="1">
      <x v="56"/>
    </i>
    <i r="2">
      <x v="2"/>
    </i>
    <i r="3">
      <x v="3"/>
    </i>
    <i r="4">
      <x v="3"/>
    </i>
    <i r="1">
      <x v="87"/>
    </i>
    <i r="2">
      <x v="4"/>
    </i>
    <i r="3">
      <x v="6"/>
    </i>
    <i r="4">
      <x v="6"/>
    </i>
    <i r="1">
      <x v="164"/>
    </i>
    <i r="2">
      <x v="2"/>
    </i>
    <i r="3">
      <x v="3"/>
    </i>
    <i r="4">
      <x v="3"/>
    </i>
    <i r="1">
      <x v="166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45"/>
    </i>
    <i r="2">
      <x v="1"/>
    </i>
    <i r="3">
      <x v="2"/>
    </i>
    <i r="4">
      <x v="5"/>
    </i>
    <i r="1">
      <x v="247"/>
    </i>
    <i r="2">
      <x/>
    </i>
    <i r="3">
      <x v="1"/>
    </i>
    <i r="4">
      <x v="1"/>
    </i>
    <i r="1">
      <x v="308"/>
    </i>
    <i r="2">
      <x v="1"/>
    </i>
    <i r="3">
      <x v="2"/>
    </i>
    <i r="4">
      <x v="5"/>
    </i>
    <i r="1">
      <x v="311"/>
    </i>
    <i r="2">
      <x v="1"/>
    </i>
    <i r="3">
      <x v="2"/>
    </i>
    <i r="4">
      <x v="5"/>
    </i>
    <i r="1">
      <x v="316"/>
    </i>
    <i r="2">
      <x v="1"/>
    </i>
    <i r="3">
      <x v="2"/>
    </i>
    <i r="4">
      <x v="5"/>
    </i>
    <i>
      <x v="44"/>
    </i>
    <i r="1">
      <x v="46"/>
    </i>
    <i r="2">
      <x v="2"/>
    </i>
    <i r="3">
      <x v="3"/>
    </i>
    <i r="4">
      <x v="3"/>
    </i>
    <i r="1">
      <x v="171"/>
    </i>
    <i r="2">
      <x v="4"/>
    </i>
    <i r="3">
      <x v="6"/>
    </i>
    <i r="4">
      <x v="6"/>
    </i>
    <i r="1">
      <x v="188"/>
    </i>
    <i r="2">
      <x v="2"/>
    </i>
    <i r="3">
      <x v="3"/>
    </i>
    <i r="4">
      <x v="3"/>
    </i>
    <i r="1">
      <x v="214"/>
    </i>
    <i r="2">
      <x/>
    </i>
    <i r="3">
      <x v="1"/>
    </i>
    <i r="4">
      <x v="1"/>
    </i>
    <i r="1">
      <x v="314"/>
    </i>
    <i r="2">
      <x v="1"/>
    </i>
    <i r="3">
      <x v="2"/>
    </i>
    <i r="4">
      <x v="5"/>
    </i>
    <i r="1">
      <x v="337"/>
    </i>
    <i r="2">
      <x v="4"/>
    </i>
    <i r="3">
      <x v="6"/>
    </i>
    <i r="4">
      <x v="6"/>
    </i>
    <i>
      <x v="45"/>
    </i>
    <i r="1">
      <x v="103"/>
    </i>
    <i r="2">
      <x v="3"/>
    </i>
    <i r="3">
      <x v="4"/>
    </i>
    <i r="4">
      <x v="4"/>
    </i>
    <i r="1">
      <x v="209"/>
    </i>
    <i r="2">
      <x v="3"/>
    </i>
    <i r="3">
      <x v="4"/>
    </i>
    <i r="4">
      <x v="4"/>
    </i>
    <i r="1">
      <x v="211"/>
    </i>
    <i r="2">
      <x v="3"/>
    </i>
    <i r="3">
      <x v="4"/>
    </i>
    <i r="4">
      <x v="4"/>
    </i>
    <i r="1">
      <x v="214"/>
    </i>
    <i r="2">
      <x/>
    </i>
    <i r="3">
      <x v="1"/>
    </i>
    <i r="4">
      <x v="1"/>
    </i>
    <i r="1">
      <x v="231"/>
    </i>
    <i r="2">
      <x v="3"/>
    </i>
    <i r="3">
      <x v="4"/>
    </i>
    <i r="4">
      <x v="4"/>
    </i>
    <i r="1">
      <x v="244"/>
    </i>
    <i r="2">
      <x v="2"/>
    </i>
    <i r="3">
      <x v="3"/>
    </i>
    <i r="4">
      <x v="3"/>
    </i>
    <i r="1">
      <x v="269"/>
    </i>
    <i r="2">
      <x v="4"/>
    </i>
    <i r="3">
      <x v="6"/>
    </i>
    <i r="4">
      <x v="6"/>
    </i>
    <i r="1">
      <x v="278"/>
    </i>
    <i r="2">
      <x v="3"/>
    </i>
    <i r="3">
      <x v="4"/>
    </i>
    <i r="4">
      <x v="4"/>
    </i>
    <i r="1">
      <x v="293"/>
    </i>
    <i r="2">
      <x v="2"/>
    </i>
    <i r="3">
      <x v="3"/>
    </i>
    <i r="4">
      <x v="3"/>
    </i>
    <i r="1">
      <x v="306"/>
    </i>
    <i r="2">
      <x v="3"/>
    </i>
    <i r="3">
      <x v="4"/>
    </i>
    <i r="4">
      <x v="4"/>
    </i>
    <i>
      <x v="46"/>
    </i>
    <i r="1">
      <x v="10"/>
    </i>
    <i r="2">
      <x/>
    </i>
    <i r="3">
      <x v="1"/>
    </i>
    <i r="4">
      <x v="1"/>
    </i>
    <i r="1">
      <x v="43"/>
    </i>
    <i r="2">
      <x v="1"/>
    </i>
    <i r="3">
      <x v="2"/>
    </i>
    <i r="4">
      <x v="5"/>
    </i>
    <i r="1">
      <x v="168"/>
    </i>
    <i r="2">
      <x v="1"/>
    </i>
    <i r="3">
      <x v="2"/>
    </i>
    <i r="4">
      <x v="5"/>
    </i>
    <i r="1">
      <x v="181"/>
    </i>
    <i r="2">
      <x v="1"/>
    </i>
    <i r="3">
      <x v="2"/>
    </i>
    <i r="4">
      <x v="5"/>
    </i>
    <i r="1">
      <x v="214"/>
    </i>
    <i r="2">
      <x/>
    </i>
    <i r="3">
      <x v="1"/>
    </i>
    <i r="4">
      <x v="1"/>
    </i>
    <i r="1">
      <x v="289"/>
    </i>
    <i r="2">
      <x v="3"/>
    </i>
    <i r="3">
      <x v="4"/>
    </i>
    <i r="4">
      <x v="4"/>
    </i>
    <i r="1">
      <x v="318"/>
    </i>
    <i r="2">
      <x/>
    </i>
    <i r="3">
      <x v="1"/>
    </i>
    <i r="4">
      <x v="1"/>
    </i>
    <i>
      <x v="47"/>
    </i>
    <i r="1">
      <x v="53"/>
    </i>
    <i r="2">
      <x v="1"/>
    </i>
    <i r="3">
      <x v="2"/>
    </i>
    <i r="4">
      <x v="5"/>
    </i>
    <i r="1">
      <x v="190"/>
    </i>
    <i r="2">
      <x/>
    </i>
    <i r="3">
      <x v="1"/>
    </i>
    <i r="4">
      <x v="1"/>
    </i>
    <i r="1">
      <x v="214"/>
    </i>
    <i r="2">
      <x/>
    </i>
    <i r="3">
      <x v="1"/>
    </i>
    <i r="4">
      <x v="1"/>
    </i>
    <i>
      <x v="48"/>
    </i>
    <i r="1">
      <x v="65"/>
    </i>
    <i r="2">
      <x v="2"/>
    </i>
    <i r="3">
      <x v="3"/>
    </i>
    <i r="4">
      <x v="3"/>
    </i>
    <i r="1">
      <x v="140"/>
    </i>
    <i r="2">
      <x v="4"/>
    </i>
    <i r="3">
      <x v="6"/>
    </i>
    <i r="4">
      <x v="6"/>
    </i>
    <i r="1">
      <x v="214"/>
    </i>
    <i r="2">
      <x/>
    </i>
    <i r="3">
      <x v="1"/>
    </i>
    <i r="4">
      <x v="1"/>
    </i>
    <i r="1">
      <x v="250"/>
    </i>
    <i r="2">
      <x v="2"/>
    </i>
    <i r="3">
      <x v="3"/>
    </i>
    <i r="4">
      <x v="3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4" displayName="Table4" ref="A1:F371" totalsRowShown="0" headerRowDxfId="9" headerRowBorderDxfId="8" tableBorderDxfId="7" totalsRowBorderDxfId="6">
  <autoFilter ref="A1:F371" xr:uid="{00000000-0009-0000-0100-000001000000}"/>
  <tableColumns count="6">
    <tableColumn id="1" xr3:uid="{00000000-0010-0000-0000-000001000000}" name="STATE" dataDxfId="5"/>
    <tableColumn id="2" xr3:uid="{00000000-0010-0000-0000-000002000000}" name="DESTINATION" dataDxfId="4"/>
    <tableColumn id="6" xr3:uid="{00000000-0010-0000-0000-000006000000}" name="BREAKFAST" dataDxfId="3"/>
    <tableColumn id="3" xr3:uid="{00000000-0010-0000-0000-000003000000}" name="LUNCH" dataDxfId="2"/>
    <tableColumn id="5" xr3:uid="{00000000-0010-0000-0000-000005000000}" name="DINNER" dataDxfId="1"/>
    <tableColumn id="4" xr3:uid="{00000000-0010-0000-0000-000004000000}" name="CITY COUNT" dataDxfId="0">
      <calculatedColumnFormula>1/COUNTIF(Table4[DESTINATION],B2)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976" Type="http://schemas.openxmlformats.org/officeDocument/2006/relationships/ctrlProp" Target="../ctrlProps/ctrlProp973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161" Type="http://schemas.openxmlformats.org/officeDocument/2006/relationships/ctrlProp" Target="../ctrlProps/ctrlProp1158.xml"/><Relationship Id="rId170" Type="http://schemas.openxmlformats.org/officeDocument/2006/relationships/ctrlProp" Target="../ctrlProps/ctrlProp167.xml"/><Relationship Id="rId836" Type="http://schemas.openxmlformats.org/officeDocument/2006/relationships/ctrlProp" Target="../ctrlProps/ctrlProp833.xml"/><Relationship Id="rId1021" Type="http://schemas.openxmlformats.org/officeDocument/2006/relationships/ctrlProp" Target="../ctrlProps/ctrlProp1018.xml"/><Relationship Id="rId1119" Type="http://schemas.openxmlformats.org/officeDocument/2006/relationships/ctrlProp" Target="../ctrlProps/ctrlProp1116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903" Type="http://schemas.openxmlformats.org/officeDocument/2006/relationships/ctrlProp" Target="../ctrlProps/ctrlProp900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987" Type="http://schemas.openxmlformats.org/officeDocument/2006/relationships/ctrlProp" Target="../ctrlProps/ctrlProp984.xml"/><Relationship Id="rId1172" Type="http://schemas.openxmlformats.org/officeDocument/2006/relationships/ctrlProp" Target="../ctrlProps/ctrlProp1169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847" Type="http://schemas.openxmlformats.org/officeDocument/2006/relationships/ctrlProp" Target="../ctrlProps/ctrlProp844.xml"/><Relationship Id="rId1032" Type="http://schemas.openxmlformats.org/officeDocument/2006/relationships/ctrlProp" Target="../ctrlProps/ctrlProp1029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914" Type="http://schemas.openxmlformats.org/officeDocument/2006/relationships/ctrlProp" Target="../ctrlProps/ctrlProp91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760" Type="http://schemas.openxmlformats.org/officeDocument/2006/relationships/ctrlProp" Target="../ctrlProps/ctrlProp757.xml"/><Relationship Id="rId998" Type="http://schemas.openxmlformats.org/officeDocument/2006/relationships/ctrlProp" Target="../ctrlProps/ctrlProp995.xml"/><Relationship Id="rId1183" Type="http://schemas.openxmlformats.org/officeDocument/2006/relationships/ctrlProp" Target="../ctrlProps/ctrlProp1180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858" Type="http://schemas.openxmlformats.org/officeDocument/2006/relationships/ctrlProp" Target="../ctrlProps/ctrlProp855.xml"/><Relationship Id="rId1043" Type="http://schemas.openxmlformats.org/officeDocument/2006/relationships/ctrlProp" Target="../ctrlProps/ctrlProp1040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925" Type="http://schemas.openxmlformats.org/officeDocument/2006/relationships/ctrlProp" Target="../ctrlProps/ctrlProp922.xml"/><Relationship Id="rId357" Type="http://schemas.openxmlformats.org/officeDocument/2006/relationships/ctrlProp" Target="../ctrlProps/ctrlProp354.xml"/><Relationship Id="rId1110" Type="http://schemas.openxmlformats.org/officeDocument/2006/relationships/ctrlProp" Target="../ctrlProps/ctrlProp1107.xml"/><Relationship Id="rId1194" Type="http://schemas.openxmlformats.org/officeDocument/2006/relationships/ctrlProp" Target="../ctrlProps/ctrlProp1191.xml"/><Relationship Id="rId1208" Type="http://schemas.openxmlformats.org/officeDocument/2006/relationships/ctrlProp" Target="../ctrlProps/ctrlProp1205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869" Type="http://schemas.openxmlformats.org/officeDocument/2006/relationships/ctrlProp" Target="../ctrlProps/ctrlProp866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729" Type="http://schemas.openxmlformats.org/officeDocument/2006/relationships/ctrlProp" Target="../ctrlProps/ctrlProp726.xml"/><Relationship Id="rId1054" Type="http://schemas.openxmlformats.org/officeDocument/2006/relationships/ctrlProp" Target="../ctrlProps/ctrlProp1051.xml"/><Relationship Id="rId270" Type="http://schemas.openxmlformats.org/officeDocument/2006/relationships/ctrlProp" Target="../ctrlProps/ctrlProp267.xml"/><Relationship Id="rId936" Type="http://schemas.openxmlformats.org/officeDocument/2006/relationships/ctrlProp" Target="../ctrlProps/ctrlProp933.xml"/><Relationship Id="rId1121" Type="http://schemas.openxmlformats.org/officeDocument/2006/relationships/ctrlProp" Target="../ctrlProps/ctrlProp1118.xml"/><Relationship Id="rId1219" Type="http://schemas.openxmlformats.org/officeDocument/2006/relationships/ctrlProp" Target="../ctrlProps/ctrlProp1216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82" Type="http://schemas.openxmlformats.org/officeDocument/2006/relationships/ctrlProp" Target="../ctrlProps/ctrlProp77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1065" Type="http://schemas.openxmlformats.org/officeDocument/2006/relationships/ctrlProp" Target="../ctrlProps/ctrlProp1062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947" Type="http://schemas.openxmlformats.org/officeDocument/2006/relationships/ctrlProp" Target="../ctrlProps/ctrlProp944.xml"/><Relationship Id="rId1132" Type="http://schemas.openxmlformats.org/officeDocument/2006/relationships/ctrlProp" Target="../ctrlProps/ctrlProp1129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93" Type="http://schemas.openxmlformats.org/officeDocument/2006/relationships/ctrlProp" Target="../ctrlProps/ctrlProp790.xml"/><Relationship Id="rId807" Type="http://schemas.openxmlformats.org/officeDocument/2006/relationships/ctrlProp" Target="../ctrlProps/ctrlProp804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1076" Type="http://schemas.openxmlformats.org/officeDocument/2006/relationships/ctrlProp" Target="../ctrlProps/ctrlProp1073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60" Type="http://schemas.openxmlformats.org/officeDocument/2006/relationships/ctrlProp" Target="../ctrlProps/ctrlProp857.xml"/><Relationship Id="rId958" Type="http://schemas.openxmlformats.org/officeDocument/2006/relationships/ctrlProp" Target="../ctrlProps/ctrlProp955.xml"/><Relationship Id="rId1143" Type="http://schemas.openxmlformats.org/officeDocument/2006/relationships/ctrlProp" Target="../ctrlProps/ctrlProp1140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818" Type="http://schemas.openxmlformats.org/officeDocument/2006/relationships/ctrlProp" Target="../ctrlProps/ctrlProp815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1003" Type="http://schemas.openxmlformats.org/officeDocument/2006/relationships/ctrlProp" Target="../ctrlProps/ctrlProp1000.xml"/><Relationship Id="rId1087" Type="http://schemas.openxmlformats.org/officeDocument/2006/relationships/ctrlProp" Target="../ctrlProps/ctrlProp1084.xml"/><Relationship Id="rId1210" Type="http://schemas.openxmlformats.org/officeDocument/2006/relationships/ctrlProp" Target="../ctrlProps/ctrlProp1207.xml"/><Relationship Id="rId664" Type="http://schemas.openxmlformats.org/officeDocument/2006/relationships/ctrlProp" Target="../ctrlProps/ctrlProp661.xml"/><Relationship Id="rId871" Type="http://schemas.openxmlformats.org/officeDocument/2006/relationships/ctrlProp" Target="../ctrlProps/ctrlProp868.xml"/><Relationship Id="rId969" Type="http://schemas.openxmlformats.org/officeDocument/2006/relationships/ctrlProp" Target="../ctrlProps/ctrlProp966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1154" Type="http://schemas.openxmlformats.org/officeDocument/2006/relationships/ctrlProp" Target="../ctrlProps/ctrlProp1151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829" Type="http://schemas.openxmlformats.org/officeDocument/2006/relationships/ctrlProp" Target="../ctrlProps/ctrlProp826.xml"/><Relationship Id="rId1014" Type="http://schemas.openxmlformats.org/officeDocument/2006/relationships/ctrlProp" Target="../ctrlProps/ctrlProp1011.xml"/><Relationship Id="rId1221" Type="http://schemas.openxmlformats.org/officeDocument/2006/relationships/ctrlProp" Target="../ctrlProps/ctrlProp1218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882" Type="http://schemas.openxmlformats.org/officeDocument/2006/relationships/ctrlProp" Target="../ctrlProps/ctrlProp879.xml"/><Relationship Id="rId1098" Type="http://schemas.openxmlformats.org/officeDocument/2006/relationships/ctrlProp" Target="../ctrlProps/ctrlProp1095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165" Type="http://schemas.openxmlformats.org/officeDocument/2006/relationships/ctrlProp" Target="../ctrlProps/ctrlProp1162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1025" Type="http://schemas.openxmlformats.org/officeDocument/2006/relationships/ctrlProp" Target="../ctrlProps/ctrlProp1022.xml"/><Relationship Id="rId1232" Type="http://schemas.openxmlformats.org/officeDocument/2006/relationships/ctrlProp" Target="../ctrlProps/ctrlProp1229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893" Type="http://schemas.openxmlformats.org/officeDocument/2006/relationships/ctrlProp" Target="../ctrlProps/ctrlProp890.xml"/><Relationship Id="rId907" Type="http://schemas.openxmlformats.org/officeDocument/2006/relationships/ctrlProp" Target="../ctrlProps/ctrlProp904.xml"/><Relationship Id="rId36" Type="http://schemas.openxmlformats.org/officeDocument/2006/relationships/ctrlProp" Target="../ctrlProps/ctrlProp33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753" Type="http://schemas.openxmlformats.org/officeDocument/2006/relationships/ctrlProp" Target="../ctrlProps/ctrlProp750.xml"/><Relationship Id="rId1176" Type="http://schemas.openxmlformats.org/officeDocument/2006/relationships/ctrlProp" Target="../ctrlProps/ctrlProp1173.xml"/><Relationship Id="rId101" Type="http://schemas.openxmlformats.org/officeDocument/2006/relationships/ctrlProp" Target="../ctrlProps/ctrlProp98.xml"/><Relationship Id="rId185" Type="http://schemas.openxmlformats.org/officeDocument/2006/relationships/ctrlProp" Target="../ctrlProps/ctrlProp182.xml"/><Relationship Id="rId406" Type="http://schemas.openxmlformats.org/officeDocument/2006/relationships/ctrlProp" Target="../ctrlProps/ctrlProp403.xml"/><Relationship Id="rId960" Type="http://schemas.openxmlformats.org/officeDocument/2006/relationships/ctrlProp" Target="../ctrlProps/ctrlProp957.xml"/><Relationship Id="rId1036" Type="http://schemas.openxmlformats.org/officeDocument/2006/relationships/ctrlProp" Target="../ctrlProps/ctrlProp1033.xml"/><Relationship Id="rId392" Type="http://schemas.openxmlformats.org/officeDocument/2006/relationships/ctrlProp" Target="../ctrlProps/ctrlProp389.xml"/><Relationship Id="rId613" Type="http://schemas.openxmlformats.org/officeDocument/2006/relationships/ctrlProp" Target="../ctrlProps/ctrlProp610.xml"/><Relationship Id="rId697" Type="http://schemas.openxmlformats.org/officeDocument/2006/relationships/ctrlProp" Target="../ctrlProps/ctrlProp694.xml"/><Relationship Id="rId820" Type="http://schemas.openxmlformats.org/officeDocument/2006/relationships/ctrlProp" Target="../ctrlProps/ctrlProp817.xml"/><Relationship Id="rId918" Type="http://schemas.openxmlformats.org/officeDocument/2006/relationships/ctrlProp" Target="../ctrlProps/ctrlProp915.xml"/><Relationship Id="rId252" Type="http://schemas.openxmlformats.org/officeDocument/2006/relationships/ctrlProp" Target="../ctrlProps/ctrlProp249.xml"/><Relationship Id="rId1103" Type="http://schemas.openxmlformats.org/officeDocument/2006/relationships/ctrlProp" Target="../ctrlProps/ctrlProp1100.xml"/><Relationship Id="rId1187" Type="http://schemas.openxmlformats.org/officeDocument/2006/relationships/ctrlProp" Target="../ctrlProps/ctrlProp1184.xml"/><Relationship Id="rId47" Type="http://schemas.openxmlformats.org/officeDocument/2006/relationships/ctrlProp" Target="../ctrlProps/ctrlProp44.xml"/><Relationship Id="rId112" Type="http://schemas.openxmlformats.org/officeDocument/2006/relationships/ctrlProp" Target="../ctrlProps/ctrlProp109.xml"/><Relationship Id="rId557" Type="http://schemas.openxmlformats.org/officeDocument/2006/relationships/ctrlProp" Target="../ctrlProps/ctrlProp554.xml"/><Relationship Id="rId764" Type="http://schemas.openxmlformats.org/officeDocument/2006/relationships/ctrlProp" Target="../ctrlProps/ctrlProp761.xml"/><Relationship Id="rId971" Type="http://schemas.openxmlformats.org/officeDocument/2006/relationships/ctrlProp" Target="../ctrlProps/ctrlProp968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831" Type="http://schemas.openxmlformats.org/officeDocument/2006/relationships/ctrlProp" Target="../ctrlProps/ctrlProp828.xml"/><Relationship Id="rId1047" Type="http://schemas.openxmlformats.org/officeDocument/2006/relationships/ctrlProp" Target="../ctrlProps/ctrlProp1044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929" Type="http://schemas.openxmlformats.org/officeDocument/2006/relationships/ctrlProp" Target="../ctrlProps/ctrlProp926.xml"/><Relationship Id="rId1114" Type="http://schemas.openxmlformats.org/officeDocument/2006/relationships/ctrlProp" Target="../ctrlProps/ctrlProp1111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75" Type="http://schemas.openxmlformats.org/officeDocument/2006/relationships/ctrlProp" Target="../ctrlProps/ctrlProp772.xml"/><Relationship Id="rId982" Type="http://schemas.openxmlformats.org/officeDocument/2006/relationships/ctrlProp" Target="../ctrlProps/ctrlProp979.xml"/><Relationship Id="rId1198" Type="http://schemas.openxmlformats.org/officeDocument/2006/relationships/ctrlProp" Target="../ctrlProps/ctrlProp1195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842" Type="http://schemas.openxmlformats.org/officeDocument/2006/relationships/ctrlProp" Target="../ctrlProps/ctrlProp839.xml"/><Relationship Id="rId1058" Type="http://schemas.openxmlformats.org/officeDocument/2006/relationships/ctrlProp" Target="../ctrlProps/ctrlProp1055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1125" Type="http://schemas.openxmlformats.org/officeDocument/2006/relationships/ctrlProp" Target="../ctrlProps/ctrlProp1122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79" Type="http://schemas.openxmlformats.org/officeDocument/2006/relationships/ctrlProp" Target="../ctrlProps/ctrlProp576.xml"/><Relationship Id="rId786" Type="http://schemas.openxmlformats.org/officeDocument/2006/relationships/ctrlProp" Target="../ctrlProps/ctrlProp783.xml"/><Relationship Id="rId993" Type="http://schemas.openxmlformats.org/officeDocument/2006/relationships/ctrlProp" Target="../ctrlProps/ctrlProp990.xml"/><Relationship Id="rId341" Type="http://schemas.openxmlformats.org/officeDocument/2006/relationships/ctrlProp" Target="../ctrlProps/ctrlProp338.xml"/><Relationship Id="rId439" Type="http://schemas.openxmlformats.org/officeDocument/2006/relationships/ctrlProp" Target="../ctrlProps/ctrlProp436.xml"/><Relationship Id="rId646" Type="http://schemas.openxmlformats.org/officeDocument/2006/relationships/ctrlProp" Target="../ctrlProps/ctrlProp643.xml"/><Relationship Id="rId1069" Type="http://schemas.openxmlformats.org/officeDocument/2006/relationships/ctrlProp" Target="../ctrlProps/ctrlProp1066.xml"/><Relationship Id="rId201" Type="http://schemas.openxmlformats.org/officeDocument/2006/relationships/ctrlProp" Target="../ctrlProps/ctrlProp198.xml"/><Relationship Id="rId285" Type="http://schemas.openxmlformats.org/officeDocument/2006/relationships/ctrlProp" Target="../ctrlProps/ctrlProp282.xml"/><Relationship Id="rId506" Type="http://schemas.openxmlformats.org/officeDocument/2006/relationships/ctrlProp" Target="../ctrlProps/ctrlProp503.xml"/><Relationship Id="rId853" Type="http://schemas.openxmlformats.org/officeDocument/2006/relationships/ctrlProp" Target="../ctrlProps/ctrlProp850.xml"/><Relationship Id="rId1136" Type="http://schemas.openxmlformats.org/officeDocument/2006/relationships/ctrlProp" Target="../ctrlProps/ctrlProp1133.xml"/><Relationship Id="rId492" Type="http://schemas.openxmlformats.org/officeDocument/2006/relationships/ctrlProp" Target="../ctrlProps/ctrlProp489.xml"/><Relationship Id="rId713" Type="http://schemas.openxmlformats.org/officeDocument/2006/relationships/ctrlProp" Target="../ctrlProps/ctrlProp710.xml"/><Relationship Id="rId797" Type="http://schemas.openxmlformats.org/officeDocument/2006/relationships/ctrlProp" Target="../ctrlProps/ctrlProp794.xml"/><Relationship Id="rId920" Type="http://schemas.openxmlformats.org/officeDocument/2006/relationships/ctrlProp" Target="../ctrlProps/ctrlProp917.xml"/><Relationship Id="rId145" Type="http://schemas.openxmlformats.org/officeDocument/2006/relationships/ctrlProp" Target="../ctrlProps/ctrlProp142.xml"/><Relationship Id="rId352" Type="http://schemas.openxmlformats.org/officeDocument/2006/relationships/ctrlProp" Target="../ctrlProps/ctrlProp349.xml"/><Relationship Id="rId1203" Type="http://schemas.openxmlformats.org/officeDocument/2006/relationships/ctrlProp" Target="../ctrlProps/ctrlProp1200.xml"/><Relationship Id="rId212" Type="http://schemas.openxmlformats.org/officeDocument/2006/relationships/ctrlProp" Target="../ctrlProps/ctrlProp209.xml"/><Relationship Id="rId657" Type="http://schemas.openxmlformats.org/officeDocument/2006/relationships/ctrlProp" Target="../ctrlProps/ctrlProp654.xml"/><Relationship Id="rId864" Type="http://schemas.openxmlformats.org/officeDocument/2006/relationships/ctrlProp" Target="../ctrlProps/ctrlProp861.xml"/><Relationship Id="rId296" Type="http://schemas.openxmlformats.org/officeDocument/2006/relationships/ctrlProp" Target="../ctrlProps/ctrlProp293.xml"/><Relationship Id="rId517" Type="http://schemas.openxmlformats.org/officeDocument/2006/relationships/ctrlProp" Target="../ctrlProps/ctrlProp514.xml"/><Relationship Id="rId724" Type="http://schemas.openxmlformats.org/officeDocument/2006/relationships/ctrlProp" Target="../ctrlProps/ctrlProp721.xml"/><Relationship Id="rId931" Type="http://schemas.openxmlformats.org/officeDocument/2006/relationships/ctrlProp" Target="../ctrlProps/ctrlProp928.xml"/><Relationship Id="rId1147" Type="http://schemas.openxmlformats.org/officeDocument/2006/relationships/ctrlProp" Target="../ctrlProps/ctrlProp1144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363" Type="http://schemas.openxmlformats.org/officeDocument/2006/relationships/ctrlProp" Target="../ctrlProps/ctrlProp360.xml"/><Relationship Id="rId570" Type="http://schemas.openxmlformats.org/officeDocument/2006/relationships/ctrlProp" Target="../ctrlProps/ctrlProp567.xml"/><Relationship Id="rId1007" Type="http://schemas.openxmlformats.org/officeDocument/2006/relationships/ctrlProp" Target="../ctrlProps/ctrlProp1004.xml"/><Relationship Id="rId1214" Type="http://schemas.openxmlformats.org/officeDocument/2006/relationships/ctrlProp" Target="../ctrlProps/ctrlProp1211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875" Type="http://schemas.openxmlformats.org/officeDocument/2006/relationships/ctrlProp" Target="../ctrlProps/ctrlProp872.xml"/><Relationship Id="rId1060" Type="http://schemas.openxmlformats.org/officeDocument/2006/relationships/ctrlProp" Target="../ctrlProps/ctrlProp1057.xml"/><Relationship Id="rId18" Type="http://schemas.openxmlformats.org/officeDocument/2006/relationships/ctrlProp" Target="../ctrlProps/ctrlProp15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942" Type="http://schemas.openxmlformats.org/officeDocument/2006/relationships/ctrlProp" Target="../ctrlProps/ctrlProp939.xml"/><Relationship Id="rId1158" Type="http://schemas.openxmlformats.org/officeDocument/2006/relationships/ctrlProp" Target="../ctrlProps/ctrlProp1155.xml"/><Relationship Id="rId167" Type="http://schemas.openxmlformats.org/officeDocument/2006/relationships/ctrlProp" Target="../ctrlProps/ctrlProp164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1018" Type="http://schemas.openxmlformats.org/officeDocument/2006/relationships/ctrlProp" Target="../ctrlProps/ctrlProp1015.xml"/><Relationship Id="rId1225" Type="http://schemas.openxmlformats.org/officeDocument/2006/relationships/ctrlProp" Target="../ctrlProps/ctrlProp1222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79" Type="http://schemas.openxmlformats.org/officeDocument/2006/relationships/ctrlProp" Target="../ctrlProps/ctrlProp676.xml"/><Relationship Id="rId802" Type="http://schemas.openxmlformats.org/officeDocument/2006/relationships/ctrlProp" Target="../ctrlProps/ctrlProp799.xml"/><Relationship Id="rId886" Type="http://schemas.openxmlformats.org/officeDocument/2006/relationships/ctrlProp" Target="../ctrlProps/ctrlProp883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41" Type="http://schemas.openxmlformats.org/officeDocument/2006/relationships/ctrlProp" Target="../ctrlProps/ctrlProp438.xml"/><Relationship Id="rId539" Type="http://schemas.openxmlformats.org/officeDocument/2006/relationships/ctrlProp" Target="../ctrlProps/ctrlProp536.xml"/><Relationship Id="rId746" Type="http://schemas.openxmlformats.org/officeDocument/2006/relationships/ctrlProp" Target="../ctrlProps/ctrlProp743.xml"/><Relationship Id="rId1071" Type="http://schemas.openxmlformats.org/officeDocument/2006/relationships/ctrlProp" Target="../ctrlProps/ctrlProp1068.xml"/><Relationship Id="rId1169" Type="http://schemas.openxmlformats.org/officeDocument/2006/relationships/ctrlProp" Target="../ctrlProps/ctrlProp1166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953" Type="http://schemas.openxmlformats.org/officeDocument/2006/relationships/ctrlProp" Target="../ctrlProps/ctrlProp950.xml"/><Relationship Id="rId1029" Type="http://schemas.openxmlformats.org/officeDocument/2006/relationships/ctrlProp" Target="../ctrlProps/ctrlProp1026.xml"/><Relationship Id="rId1236" Type="http://schemas.openxmlformats.org/officeDocument/2006/relationships/ctrlProp" Target="../ctrlProps/ctrlProp1233.xml"/><Relationship Id="rId82" Type="http://schemas.openxmlformats.org/officeDocument/2006/relationships/ctrlProp" Target="../ctrlProps/ctrlProp79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813" Type="http://schemas.openxmlformats.org/officeDocument/2006/relationships/ctrlProp" Target="../ctrlProps/ctrlProp810.xml"/><Relationship Id="rId245" Type="http://schemas.openxmlformats.org/officeDocument/2006/relationships/ctrlProp" Target="../ctrlProps/ctrlProp242.xml"/><Relationship Id="rId452" Type="http://schemas.openxmlformats.org/officeDocument/2006/relationships/ctrlProp" Target="../ctrlProps/ctrlProp449.xml"/><Relationship Id="rId897" Type="http://schemas.openxmlformats.org/officeDocument/2006/relationships/ctrlProp" Target="../ctrlProps/ctrlProp894.xml"/><Relationship Id="rId1082" Type="http://schemas.openxmlformats.org/officeDocument/2006/relationships/ctrlProp" Target="../ctrlProps/ctrlProp1079.xml"/><Relationship Id="rId105" Type="http://schemas.openxmlformats.org/officeDocument/2006/relationships/ctrlProp" Target="../ctrlProps/ctrlProp102.xml"/><Relationship Id="rId312" Type="http://schemas.openxmlformats.org/officeDocument/2006/relationships/ctrlProp" Target="../ctrlProps/ctrlProp309.xml"/><Relationship Id="rId757" Type="http://schemas.openxmlformats.org/officeDocument/2006/relationships/ctrlProp" Target="../ctrlProps/ctrlProp754.xml"/><Relationship Id="rId964" Type="http://schemas.openxmlformats.org/officeDocument/2006/relationships/ctrlProp" Target="../ctrlProps/ctrlProp961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617" Type="http://schemas.openxmlformats.org/officeDocument/2006/relationships/ctrlProp" Target="../ctrlProps/ctrlProp614.xml"/><Relationship Id="rId824" Type="http://schemas.openxmlformats.org/officeDocument/2006/relationships/ctrlProp" Target="../ctrlProps/ctrlProp821.xml"/><Relationship Id="rId256" Type="http://schemas.openxmlformats.org/officeDocument/2006/relationships/ctrlProp" Target="../ctrlProps/ctrlProp253.xml"/><Relationship Id="rId463" Type="http://schemas.openxmlformats.org/officeDocument/2006/relationships/ctrlProp" Target="../ctrlProps/ctrlProp460.xml"/><Relationship Id="rId670" Type="http://schemas.openxmlformats.org/officeDocument/2006/relationships/ctrlProp" Target="../ctrlProps/ctrlProp667.xml"/><Relationship Id="rId1093" Type="http://schemas.openxmlformats.org/officeDocument/2006/relationships/ctrlProp" Target="../ctrlProps/ctrlProp1090.xml"/><Relationship Id="rId1107" Type="http://schemas.openxmlformats.org/officeDocument/2006/relationships/ctrlProp" Target="../ctrlProps/ctrlProp1104.xml"/><Relationship Id="rId116" Type="http://schemas.openxmlformats.org/officeDocument/2006/relationships/ctrlProp" Target="../ctrlProps/ctrlProp113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68" Type="http://schemas.openxmlformats.org/officeDocument/2006/relationships/ctrlProp" Target="../ctrlProps/ctrlProp765.xml"/><Relationship Id="rId975" Type="http://schemas.openxmlformats.org/officeDocument/2006/relationships/ctrlProp" Target="../ctrlProps/ctrlProp972.xml"/><Relationship Id="rId1160" Type="http://schemas.openxmlformats.org/officeDocument/2006/relationships/ctrlProp" Target="../ctrlProps/ctrlProp1157.xml"/><Relationship Id="rId20" Type="http://schemas.openxmlformats.org/officeDocument/2006/relationships/ctrlProp" Target="../ctrlProps/ctrlProp17.xml"/><Relationship Id="rId628" Type="http://schemas.openxmlformats.org/officeDocument/2006/relationships/ctrlProp" Target="../ctrlProps/ctrlProp625.xml"/><Relationship Id="rId835" Type="http://schemas.openxmlformats.org/officeDocument/2006/relationships/ctrlProp" Target="../ctrlProps/ctrlProp832.xml"/><Relationship Id="rId267" Type="http://schemas.openxmlformats.org/officeDocument/2006/relationships/ctrlProp" Target="../ctrlProps/ctrlProp264.xml"/><Relationship Id="rId474" Type="http://schemas.openxmlformats.org/officeDocument/2006/relationships/ctrlProp" Target="../ctrlProps/ctrlProp471.xml"/><Relationship Id="rId1020" Type="http://schemas.openxmlformats.org/officeDocument/2006/relationships/ctrlProp" Target="../ctrlProps/ctrlProp1017.xml"/><Relationship Id="rId1118" Type="http://schemas.openxmlformats.org/officeDocument/2006/relationships/ctrlProp" Target="../ctrlProps/ctrlProp1115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79" Type="http://schemas.openxmlformats.org/officeDocument/2006/relationships/ctrlProp" Target="../ctrlProps/ctrlProp776.xml"/><Relationship Id="rId902" Type="http://schemas.openxmlformats.org/officeDocument/2006/relationships/ctrlProp" Target="../ctrlProps/ctrlProp899.xml"/><Relationship Id="rId986" Type="http://schemas.openxmlformats.org/officeDocument/2006/relationships/ctrlProp" Target="../ctrlProps/ctrlProp983.xml"/><Relationship Id="rId31" Type="http://schemas.openxmlformats.org/officeDocument/2006/relationships/ctrlProp" Target="../ctrlProps/ctrlProp28.xml"/><Relationship Id="rId334" Type="http://schemas.openxmlformats.org/officeDocument/2006/relationships/ctrlProp" Target="../ctrlProps/ctrlProp331.xml"/><Relationship Id="rId541" Type="http://schemas.openxmlformats.org/officeDocument/2006/relationships/ctrlProp" Target="../ctrlProps/ctrlProp538.xml"/><Relationship Id="rId639" Type="http://schemas.openxmlformats.org/officeDocument/2006/relationships/ctrlProp" Target="../ctrlProps/ctrlProp636.xml"/><Relationship Id="rId1171" Type="http://schemas.openxmlformats.org/officeDocument/2006/relationships/ctrlProp" Target="../ctrlProps/ctrlProp1168.xml"/><Relationship Id="rId180" Type="http://schemas.openxmlformats.org/officeDocument/2006/relationships/ctrlProp" Target="../ctrlProps/ctrlProp177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846" Type="http://schemas.openxmlformats.org/officeDocument/2006/relationships/ctrlProp" Target="../ctrlProps/ctrlProp843.xml"/><Relationship Id="rId1031" Type="http://schemas.openxmlformats.org/officeDocument/2006/relationships/ctrlProp" Target="../ctrlProps/ctrlProp1028.xml"/><Relationship Id="rId1129" Type="http://schemas.openxmlformats.org/officeDocument/2006/relationships/ctrlProp" Target="../ctrlProps/ctrlProp1126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913" Type="http://schemas.openxmlformats.org/officeDocument/2006/relationships/ctrlProp" Target="../ctrlProps/ctrlProp910.xml"/><Relationship Id="rId42" Type="http://schemas.openxmlformats.org/officeDocument/2006/relationships/ctrlProp" Target="../ctrlProps/ctrlProp39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552" Type="http://schemas.openxmlformats.org/officeDocument/2006/relationships/ctrlProp" Target="../ctrlProps/ctrlProp549.xml"/><Relationship Id="rId997" Type="http://schemas.openxmlformats.org/officeDocument/2006/relationships/ctrlProp" Target="../ctrlProps/ctrlProp994.xml"/><Relationship Id="rId1182" Type="http://schemas.openxmlformats.org/officeDocument/2006/relationships/ctrlProp" Target="../ctrlProps/ctrlProp1179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412" Type="http://schemas.openxmlformats.org/officeDocument/2006/relationships/ctrlProp" Target="../ctrlProps/ctrlProp409.xml"/><Relationship Id="rId857" Type="http://schemas.openxmlformats.org/officeDocument/2006/relationships/ctrlProp" Target="../ctrlProps/ctrlProp854.xml"/><Relationship Id="rId1042" Type="http://schemas.openxmlformats.org/officeDocument/2006/relationships/ctrlProp" Target="../ctrlProps/ctrlProp1039.xml"/><Relationship Id="rId289" Type="http://schemas.openxmlformats.org/officeDocument/2006/relationships/ctrlProp" Target="../ctrlProps/ctrlProp286.xml"/><Relationship Id="rId496" Type="http://schemas.openxmlformats.org/officeDocument/2006/relationships/ctrlProp" Target="../ctrlProps/ctrlProp493.xml"/><Relationship Id="rId717" Type="http://schemas.openxmlformats.org/officeDocument/2006/relationships/ctrlProp" Target="../ctrlProps/ctrlProp714.xml"/><Relationship Id="rId924" Type="http://schemas.openxmlformats.org/officeDocument/2006/relationships/ctrlProp" Target="../ctrlProps/ctrlProp921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56" Type="http://schemas.openxmlformats.org/officeDocument/2006/relationships/ctrlProp" Target="../ctrlProps/ctrlProp353.xml"/><Relationship Id="rId563" Type="http://schemas.openxmlformats.org/officeDocument/2006/relationships/ctrlProp" Target="../ctrlProps/ctrlProp560.xml"/><Relationship Id="rId770" Type="http://schemas.openxmlformats.org/officeDocument/2006/relationships/ctrlProp" Target="../ctrlProps/ctrlProp767.xml"/><Relationship Id="rId1193" Type="http://schemas.openxmlformats.org/officeDocument/2006/relationships/ctrlProp" Target="../ctrlProps/ctrlProp1190.xml"/><Relationship Id="rId1207" Type="http://schemas.openxmlformats.org/officeDocument/2006/relationships/ctrlProp" Target="../ctrlProps/ctrlProp1204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868" Type="http://schemas.openxmlformats.org/officeDocument/2006/relationships/ctrlProp" Target="../ctrlProps/ctrlProp865.xml"/><Relationship Id="rId1053" Type="http://schemas.openxmlformats.org/officeDocument/2006/relationships/ctrlProp" Target="../ctrlProps/ctrlProp1050.xml"/><Relationship Id="rId630" Type="http://schemas.openxmlformats.org/officeDocument/2006/relationships/ctrlProp" Target="../ctrlProps/ctrlProp627.xml"/><Relationship Id="rId728" Type="http://schemas.openxmlformats.org/officeDocument/2006/relationships/ctrlProp" Target="../ctrlProps/ctrlProp725.xml"/><Relationship Id="rId935" Type="http://schemas.openxmlformats.org/officeDocument/2006/relationships/ctrlProp" Target="../ctrlProps/ctrlProp932.xml"/><Relationship Id="rId64" Type="http://schemas.openxmlformats.org/officeDocument/2006/relationships/ctrlProp" Target="../ctrlProps/ctrlProp61.xml"/><Relationship Id="rId367" Type="http://schemas.openxmlformats.org/officeDocument/2006/relationships/ctrlProp" Target="../ctrlProps/ctrlProp364.xml"/><Relationship Id="rId574" Type="http://schemas.openxmlformats.org/officeDocument/2006/relationships/ctrlProp" Target="../ctrlProps/ctrlProp571.xml"/><Relationship Id="rId1120" Type="http://schemas.openxmlformats.org/officeDocument/2006/relationships/ctrlProp" Target="../ctrlProps/ctrlProp1117.xml"/><Relationship Id="rId1218" Type="http://schemas.openxmlformats.org/officeDocument/2006/relationships/ctrlProp" Target="../ctrlProps/ctrlProp1215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879" Type="http://schemas.openxmlformats.org/officeDocument/2006/relationships/ctrlProp" Target="../ctrlProps/ctrlProp876.xml"/><Relationship Id="rId434" Type="http://schemas.openxmlformats.org/officeDocument/2006/relationships/ctrlProp" Target="../ctrlProps/ctrlProp431.xml"/><Relationship Id="rId641" Type="http://schemas.openxmlformats.org/officeDocument/2006/relationships/ctrlProp" Target="../ctrlProps/ctrlProp638.xml"/><Relationship Id="rId739" Type="http://schemas.openxmlformats.org/officeDocument/2006/relationships/ctrlProp" Target="../ctrlProps/ctrlProp736.xml"/><Relationship Id="rId1064" Type="http://schemas.openxmlformats.org/officeDocument/2006/relationships/ctrlProp" Target="../ctrlProps/ctrlProp1061.xml"/><Relationship Id="rId280" Type="http://schemas.openxmlformats.org/officeDocument/2006/relationships/ctrlProp" Target="../ctrlProps/ctrlProp277.xml"/><Relationship Id="rId501" Type="http://schemas.openxmlformats.org/officeDocument/2006/relationships/ctrlProp" Target="../ctrlProps/ctrlProp498.xml"/><Relationship Id="rId946" Type="http://schemas.openxmlformats.org/officeDocument/2006/relationships/ctrlProp" Target="../ctrlProps/ctrlProp943.xml"/><Relationship Id="rId1131" Type="http://schemas.openxmlformats.org/officeDocument/2006/relationships/ctrlProp" Target="../ctrlProps/ctrlProp1128.xml"/><Relationship Id="rId1229" Type="http://schemas.openxmlformats.org/officeDocument/2006/relationships/ctrlProp" Target="../ctrlProps/ctrlProp1226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378" Type="http://schemas.openxmlformats.org/officeDocument/2006/relationships/ctrlProp" Target="../ctrlProps/ctrlProp375.xml"/><Relationship Id="rId585" Type="http://schemas.openxmlformats.org/officeDocument/2006/relationships/ctrlProp" Target="../ctrlProps/ctrlProp582.xml"/><Relationship Id="rId792" Type="http://schemas.openxmlformats.org/officeDocument/2006/relationships/ctrlProp" Target="../ctrlProps/ctrlProp789.xml"/><Relationship Id="rId806" Type="http://schemas.openxmlformats.org/officeDocument/2006/relationships/ctrlProp" Target="../ctrlProps/ctrlProp803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652" Type="http://schemas.openxmlformats.org/officeDocument/2006/relationships/ctrlProp" Target="../ctrlProps/ctrlProp649.xml"/><Relationship Id="rId1075" Type="http://schemas.openxmlformats.org/officeDocument/2006/relationships/ctrlProp" Target="../ctrlProps/ctrlProp1072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512" Type="http://schemas.openxmlformats.org/officeDocument/2006/relationships/ctrlProp" Target="../ctrlProps/ctrlProp509.xml"/><Relationship Id="rId957" Type="http://schemas.openxmlformats.org/officeDocument/2006/relationships/ctrlProp" Target="../ctrlProps/ctrlProp954.xml"/><Relationship Id="rId1142" Type="http://schemas.openxmlformats.org/officeDocument/2006/relationships/ctrlProp" Target="../ctrlProps/ctrlProp1139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96" Type="http://schemas.openxmlformats.org/officeDocument/2006/relationships/ctrlProp" Target="../ctrlProps/ctrlProp593.xml"/><Relationship Id="rId817" Type="http://schemas.openxmlformats.org/officeDocument/2006/relationships/ctrlProp" Target="../ctrlProps/ctrlProp814.xml"/><Relationship Id="rId1002" Type="http://schemas.openxmlformats.org/officeDocument/2006/relationships/ctrlProp" Target="../ctrlProps/ctrlProp99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870" Type="http://schemas.openxmlformats.org/officeDocument/2006/relationships/ctrlProp" Target="../ctrlProps/ctrlProp867.xml"/><Relationship Id="rId1044" Type="http://schemas.openxmlformats.org/officeDocument/2006/relationships/ctrlProp" Target="../ctrlProps/ctrlProp1041.xml"/><Relationship Id="rId1086" Type="http://schemas.openxmlformats.org/officeDocument/2006/relationships/ctrlProp" Target="../ctrlProps/ctrlProp1083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926" Type="http://schemas.openxmlformats.org/officeDocument/2006/relationships/ctrlProp" Target="../ctrlProps/ctrlProp923.xml"/><Relationship Id="rId968" Type="http://schemas.openxmlformats.org/officeDocument/2006/relationships/ctrlProp" Target="../ctrlProps/ctrlProp965.xml"/><Relationship Id="rId1111" Type="http://schemas.openxmlformats.org/officeDocument/2006/relationships/ctrlProp" Target="../ctrlProps/ctrlProp1108.xml"/><Relationship Id="rId1153" Type="http://schemas.openxmlformats.org/officeDocument/2006/relationships/ctrlProp" Target="../ctrlProps/ctrlProp115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772" Type="http://schemas.openxmlformats.org/officeDocument/2006/relationships/ctrlProp" Target="../ctrlProps/ctrlProp769.xml"/><Relationship Id="rId828" Type="http://schemas.openxmlformats.org/officeDocument/2006/relationships/ctrlProp" Target="../ctrlProps/ctrlProp825.xml"/><Relationship Id="rId1013" Type="http://schemas.openxmlformats.org/officeDocument/2006/relationships/ctrlProp" Target="../ctrlProps/ctrlProp1010.xml"/><Relationship Id="rId1195" Type="http://schemas.openxmlformats.org/officeDocument/2006/relationships/ctrlProp" Target="../ctrlProps/ctrlProp1192.xml"/><Relationship Id="rId1209" Type="http://schemas.openxmlformats.org/officeDocument/2006/relationships/ctrlProp" Target="../ctrlProps/ctrlProp1206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1055" Type="http://schemas.openxmlformats.org/officeDocument/2006/relationships/ctrlProp" Target="../ctrlProps/ctrlProp1052.xml"/><Relationship Id="rId1097" Type="http://schemas.openxmlformats.org/officeDocument/2006/relationships/ctrlProp" Target="../ctrlProps/ctrlProp1094.xml"/><Relationship Id="rId1220" Type="http://schemas.openxmlformats.org/officeDocument/2006/relationships/ctrlProp" Target="../ctrlProps/ctrlProp1217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881" Type="http://schemas.openxmlformats.org/officeDocument/2006/relationships/ctrlProp" Target="../ctrlProps/ctrlProp878.xml"/><Relationship Id="rId937" Type="http://schemas.openxmlformats.org/officeDocument/2006/relationships/ctrlProp" Target="../ctrlProps/ctrlProp934.xml"/><Relationship Id="rId979" Type="http://schemas.openxmlformats.org/officeDocument/2006/relationships/ctrlProp" Target="../ctrlProps/ctrlProp976.xml"/><Relationship Id="rId1122" Type="http://schemas.openxmlformats.org/officeDocument/2006/relationships/ctrlProp" Target="../ctrlProps/ctrlProp1119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783" Type="http://schemas.openxmlformats.org/officeDocument/2006/relationships/ctrlProp" Target="../ctrlProps/ctrlProp780.xml"/><Relationship Id="rId839" Type="http://schemas.openxmlformats.org/officeDocument/2006/relationships/ctrlProp" Target="../ctrlProps/ctrlProp836.xml"/><Relationship Id="rId990" Type="http://schemas.openxmlformats.org/officeDocument/2006/relationships/ctrlProp" Target="../ctrlProps/ctrlProp987.xml"/><Relationship Id="rId1164" Type="http://schemas.openxmlformats.org/officeDocument/2006/relationships/ctrlProp" Target="../ctrlProps/ctrlProp1161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1024" Type="http://schemas.openxmlformats.org/officeDocument/2006/relationships/ctrlProp" Target="../ctrlProps/ctrlProp1021.xml"/><Relationship Id="rId1066" Type="http://schemas.openxmlformats.org/officeDocument/2006/relationships/ctrlProp" Target="../ctrlProps/ctrlProp1063.xml"/><Relationship Id="rId1231" Type="http://schemas.openxmlformats.org/officeDocument/2006/relationships/ctrlProp" Target="../ctrlProps/ctrlProp1228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850" Type="http://schemas.openxmlformats.org/officeDocument/2006/relationships/ctrlProp" Target="../ctrlProps/ctrlProp847.xml"/><Relationship Id="rId892" Type="http://schemas.openxmlformats.org/officeDocument/2006/relationships/ctrlProp" Target="../ctrlProps/ctrlProp889.xml"/><Relationship Id="rId906" Type="http://schemas.openxmlformats.org/officeDocument/2006/relationships/ctrlProp" Target="../ctrlProps/ctrlProp903.xml"/><Relationship Id="rId948" Type="http://schemas.openxmlformats.org/officeDocument/2006/relationships/ctrlProp" Target="../ctrlProps/ctrlProp945.xml"/><Relationship Id="rId1133" Type="http://schemas.openxmlformats.org/officeDocument/2006/relationships/ctrlProp" Target="../ctrlProps/ctrlProp1130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08" Type="http://schemas.openxmlformats.org/officeDocument/2006/relationships/ctrlProp" Target="../ctrlProps/ctrlProp805.xml"/><Relationship Id="rId1175" Type="http://schemas.openxmlformats.org/officeDocument/2006/relationships/ctrlProp" Target="../ctrlProps/ctrlProp1172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794" Type="http://schemas.openxmlformats.org/officeDocument/2006/relationships/ctrlProp" Target="../ctrlProps/ctrlProp791.xml"/><Relationship Id="rId1035" Type="http://schemas.openxmlformats.org/officeDocument/2006/relationships/ctrlProp" Target="../ctrlProps/ctrlProp1032.xml"/><Relationship Id="rId1077" Type="http://schemas.openxmlformats.org/officeDocument/2006/relationships/ctrlProp" Target="../ctrlProps/ctrlProp1074.xml"/><Relationship Id="rId1200" Type="http://schemas.openxmlformats.org/officeDocument/2006/relationships/ctrlProp" Target="../ctrlProps/ctrlProp1197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861" Type="http://schemas.openxmlformats.org/officeDocument/2006/relationships/ctrlProp" Target="../ctrlProps/ctrlProp858.xml"/><Relationship Id="rId917" Type="http://schemas.openxmlformats.org/officeDocument/2006/relationships/ctrlProp" Target="../ctrlProps/ctrlProp914.xml"/><Relationship Id="rId959" Type="http://schemas.openxmlformats.org/officeDocument/2006/relationships/ctrlProp" Target="../ctrlProps/ctrlProp956.xml"/><Relationship Id="rId1102" Type="http://schemas.openxmlformats.org/officeDocument/2006/relationships/ctrlProp" Target="../ctrlProps/ctrlProp1099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763" Type="http://schemas.openxmlformats.org/officeDocument/2006/relationships/ctrlProp" Target="../ctrlProps/ctrlProp760.xml"/><Relationship Id="rId1144" Type="http://schemas.openxmlformats.org/officeDocument/2006/relationships/ctrlProp" Target="../ctrlProps/ctrlProp1141.xml"/><Relationship Id="rId1186" Type="http://schemas.openxmlformats.org/officeDocument/2006/relationships/ctrlProp" Target="../ctrlProps/ctrlProp1183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819" Type="http://schemas.openxmlformats.org/officeDocument/2006/relationships/ctrlProp" Target="../ctrlProps/ctrlProp816.xml"/><Relationship Id="rId970" Type="http://schemas.openxmlformats.org/officeDocument/2006/relationships/ctrlProp" Target="../ctrlProps/ctrlProp967.xml"/><Relationship Id="rId1004" Type="http://schemas.openxmlformats.org/officeDocument/2006/relationships/ctrlProp" Target="../ctrlProps/ctrlProp1001.xml"/><Relationship Id="rId1046" Type="http://schemas.openxmlformats.org/officeDocument/2006/relationships/ctrlProp" Target="../ctrlProps/ctrlProp1043.xml"/><Relationship Id="rId1211" Type="http://schemas.openxmlformats.org/officeDocument/2006/relationships/ctrlProp" Target="../ctrlProps/ctrlProp1208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830" Type="http://schemas.openxmlformats.org/officeDocument/2006/relationships/ctrlProp" Target="../ctrlProps/ctrlProp827.xml"/><Relationship Id="rId872" Type="http://schemas.openxmlformats.org/officeDocument/2006/relationships/ctrlProp" Target="../ctrlProps/ctrlProp869.xml"/><Relationship Id="rId928" Type="http://schemas.openxmlformats.org/officeDocument/2006/relationships/ctrlProp" Target="../ctrlProps/ctrlProp925.xml"/><Relationship Id="rId1088" Type="http://schemas.openxmlformats.org/officeDocument/2006/relationships/ctrlProp" Target="../ctrlProps/ctrlProp1085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1113" Type="http://schemas.openxmlformats.org/officeDocument/2006/relationships/ctrlProp" Target="../ctrlProps/ctrlProp1110.xml"/><Relationship Id="rId1155" Type="http://schemas.openxmlformats.org/officeDocument/2006/relationships/ctrlProp" Target="../ctrlProps/ctrlProp1152.xml"/><Relationship Id="rId1197" Type="http://schemas.openxmlformats.org/officeDocument/2006/relationships/ctrlProp" Target="../ctrlProps/ctrlProp1194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774" Type="http://schemas.openxmlformats.org/officeDocument/2006/relationships/ctrlProp" Target="../ctrlProps/ctrlProp771.xml"/><Relationship Id="rId981" Type="http://schemas.openxmlformats.org/officeDocument/2006/relationships/ctrlProp" Target="../ctrlProps/ctrlProp978.xml"/><Relationship Id="rId1015" Type="http://schemas.openxmlformats.org/officeDocument/2006/relationships/ctrlProp" Target="../ctrlProps/ctrlProp1012.xml"/><Relationship Id="rId1057" Type="http://schemas.openxmlformats.org/officeDocument/2006/relationships/ctrlProp" Target="../ctrlProps/ctrlProp1054.xml"/><Relationship Id="rId1222" Type="http://schemas.openxmlformats.org/officeDocument/2006/relationships/ctrlProp" Target="../ctrlProps/ctrlProp1219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841" Type="http://schemas.openxmlformats.org/officeDocument/2006/relationships/ctrlProp" Target="../ctrlProps/ctrlProp838.xml"/><Relationship Id="rId883" Type="http://schemas.openxmlformats.org/officeDocument/2006/relationships/ctrlProp" Target="../ctrlProps/ctrlProp880.xml"/><Relationship Id="rId1099" Type="http://schemas.openxmlformats.org/officeDocument/2006/relationships/ctrlProp" Target="../ctrlProps/ctrlProp1096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939" Type="http://schemas.openxmlformats.org/officeDocument/2006/relationships/ctrlProp" Target="../ctrlProps/ctrlProp936.xml"/><Relationship Id="rId1124" Type="http://schemas.openxmlformats.org/officeDocument/2006/relationships/ctrlProp" Target="../ctrlProps/ctrlProp1121.xml"/><Relationship Id="rId1166" Type="http://schemas.openxmlformats.org/officeDocument/2006/relationships/ctrlProp" Target="../ctrlProps/ctrlProp1163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785" Type="http://schemas.openxmlformats.org/officeDocument/2006/relationships/ctrlProp" Target="../ctrlProps/ctrlProp782.xml"/><Relationship Id="rId950" Type="http://schemas.openxmlformats.org/officeDocument/2006/relationships/ctrlProp" Target="../ctrlProps/ctrlProp947.xml"/><Relationship Id="rId992" Type="http://schemas.openxmlformats.org/officeDocument/2006/relationships/ctrlProp" Target="../ctrlProps/ctrlProp989.xml"/><Relationship Id="rId1026" Type="http://schemas.openxmlformats.org/officeDocument/2006/relationships/ctrlProp" Target="../ctrlProps/ctrlProp1023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810" Type="http://schemas.openxmlformats.org/officeDocument/2006/relationships/ctrlProp" Target="../ctrlProps/ctrlProp807.xml"/><Relationship Id="rId852" Type="http://schemas.openxmlformats.org/officeDocument/2006/relationships/ctrlProp" Target="../ctrlProps/ctrlProp849.xml"/><Relationship Id="rId908" Type="http://schemas.openxmlformats.org/officeDocument/2006/relationships/ctrlProp" Target="../ctrlProps/ctrlProp905.xml"/><Relationship Id="rId1068" Type="http://schemas.openxmlformats.org/officeDocument/2006/relationships/ctrlProp" Target="../ctrlProps/ctrlProp1065.xml"/><Relationship Id="rId1233" Type="http://schemas.openxmlformats.org/officeDocument/2006/relationships/ctrlProp" Target="../ctrlProps/ctrlProp1230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894" Type="http://schemas.openxmlformats.org/officeDocument/2006/relationships/ctrlProp" Target="../ctrlProps/ctrlProp891.xml"/><Relationship Id="rId1135" Type="http://schemas.openxmlformats.org/officeDocument/2006/relationships/ctrlProp" Target="../ctrlProps/ctrlProp1132.xml"/><Relationship Id="rId1177" Type="http://schemas.openxmlformats.org/officeDocument/2006/relationships/ctrlProp" Target="../ctrlProps/ctrlProp1174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796" Type="http://schemas.openxmlformats.org/officeDocument/2006/relationships/ctrlProp" Target="../ctrlProps/ctrlProp793.xml"/><Relationship Id="rId961" Type="http://schemas.openxmlformats.org/officeDocument/2006/relationships/ctrlProp" Target="../ctrlProps/ctrlProp958.xml"/><Relationship Id="rId1202" Type="http://schemas.openxmlformats.org/officeDocument/2006/relationships/ctrlProp" Target="../ctrlProps/ctrlProp1199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821" Type="http://schemas.openxmlformats.org/officeDocument/2006/relationships/ctrlProp" Target="../ctrlProps/ctrlProp818.xml"/><Relationship Id="rId863" Type="http://schemas.openxmlformats.org/officeDocument/2006/relationships/ctrlProp" Target="../ctrlProps/ctrlProp860.xml"/><Relationship Id="rId1037" Type="http://schemas.openxmlformats.org/officeDocument/2006/relationships/ctrlProp" Target="../ctrlProps/ctrlProp1034.xml"/><Relationship Id="rId1079" Type="http://schemas.openxmlformats.org/officeDocument/2006/relationships/ctrlProp" Target="../ctrlProps/ctrlProp1076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919" Type="http://schemas.openxmlformats.org/officeDocument/2006/relationships/ctrlProp" Target="../ctrlProps/ctrlProp916.xml"/><Relationship Id="rId1090" Type="http://schemas.openxmlformats.org/officeDocument/2006/relationships/ctrlProp" Target="../ctrlProps/ctrlProp1087.xml"/><Relationship Id="rId1104" Type="http://schemas.openxmlformats.org/officeDocument/2006/relationships/ctrlProp" Target="../ctrlProps/ctrlProp1101.xml"/><Relationship Id="rId1146" Type="http://schemas.openxmlformats.org/officeDocument/2006/relationships/ctrlProp" Target="../ctrlProps/ctrlProp1143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930" Type="http://schemas.openxmlformats.org/officeDocument/2006/relationships/ctrlProp" Target="../ctrlProps/ctrlProp927.xml"/><Relationship Id="rId972" Type="http://schemas.openxmlformats.org/officeDocument/2006/relationships/ctrlProp" Target="../ctrlProps/ctrlProp969.xml"/><Relationship Id="rId1006" Type="http://schemas.openxmlformats.org/officeDocument/2006/relationships/ctrlProp" Target="../ctrlProps/ctrlProp1003.xml"/><Relationship Id="rId1188" Type="http://schemas.openxmlformats.org/officeDocument/2006/relationships/ctrlProp" Target="../ctrlProps/ctrlProp1185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832" Type="http://schemas.openxmlformats.org/officeDocument/2006/relationships/ctrlProp" Target="../ctrlProps/ctrlProp829.xml"/><Relationship Id="rId1048" Type="http://schemas.openxmlformats.org/officeDocument/2006/relationships/ctrlProp" Target="../ctrlProps/ctrlProp1045.xml"/><Relationship Id="rId1213" Type="http://schemas.openxmlformats.org/officeDocument/2006/relationships/ctrlProp" Target="../ctrlProps/ctrlProp1210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874" Type="http://schemas.openxmlformats.org/officeDocument/2006/relationships/ctrlProp" Target="../ctrlProps/ctrlProp871.xml"/><Relationship Id="rId1115" Type="http://schemas.openxmlformats.org/officeDocument/2006/relationships/ctrlProp" Target="../ctrlProps/ctrlProp1112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941" Type="http://schemas.openxmlformats.org/officeDocument/2006/relationships/ctrlProp" Target="../ctrlProps/ctrlProp938.xml"/><Relationship Id="rId983" Type="http://schemas.openxmlformats.org/officeDocument/2006/relationships/ctrlProp" Target="../ctrlProps/ctrlProp980.xml"/><Relationship Id="rId1157" Type="http://schemas.openxmlformats.org/officeDocument/2006/relationships/ctrlProp" Target="../ctrlProps/ctrlProp1154.xml"/><Relationship Id="rId1199" Type="http://schemas.openxmlformats.org/officeDocument/2006/relationships/ctrlProp" Target="../ctrlProps/ctrlProp1196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801" Type="http://schemas.openxmlformats.org/officeDocument/2006/relationships/ctrlProp" Target="../ctrlProps/ctrlProp798.xml"/><Relationship Id="rId1017" Type="http://schemas.openxmlformats.org/officeDocument/2006/relationships/ctrlProp" Target="../ctrlProps/ctrlProp1014.xml"/><Relationship Id="rId1059" Type="http://schemas.openxmlformats.org/officeDocument/2006/relationships/ctrlProp" Target="../ctrlProps/ctrlProp1056.xml"/><Relationship Id="rId1224" Type="http://schemas.openxmlformats.org/officeDocument/2006/relationships/ctrlProp" Target="../ctrlProps/ctrlProp1221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843" Type="http://schemas.openxmlformats.org/officeDocument/2006/relationships/ctrlProp" Target="../ctrlProps/ctrlProp840.xml"/><Relationship Id="rId885" Type="http://schemas.openxmlformats.org/officeDocument/2006/relationships/ctrlProp" Target="../ctrlProps/ctrlProp882.xml"/><Relationship Id="rId1070" Type="http://schemas.openxmlformats.org/officeDocument/2006/relationships/ctrlProp" Target="../ctrlProps/ctrlProp1067.xml"/><Relationship Id="rId1126" Type="http://schemas.openxmlformats.org/officeDocument/2006/relationships/ctrlProp" Target="../ctrlProps/ctrlProp1123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910" Type="http://schemas.openxmlformats.org/officeDocument/2006/relationships/ctrlProp" Target="../ctrlProps/ctrlProp907.xml"/><Relationship Id="rId952" Type="http://schemas.openxmlformats.org/officeDocument/2006/relationships/ctrlProp" Target="../ctrlProps/ctrlProp949.xml"/><Relationship Id="rId1168" Type="http://schemas.openxmlformats.org/officeDocument/2006/relationships/ctrlProp" Target="../ctrlProps/ctrlProp1165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787" Type="http://schemas.openxmlformats.org/officeDocument/2006/relationships/ctrlProp" Target="../ctrlProps/ctrlProp784.xml"/><Relationship Id="rId812" Type="http://schemas.openxmlformats.org/officeDocument/2006/relationships/ctrlProp" Target="../ctrlProps/ctrlProp809.xml"/><Relationship Id="rId994" Type="http://schemas.openxmlformats.org/officeDocument/2006/relationships/ctrlProp" Target="../ctrlProps/ctrlProp991.xml"/><Relationship Id="rId1028" Type="http://schemas.openxmlformats.org/officeDocument/2006/relationships/ctrlProp" Target="../ctrlProps/ctrlProp1025.xml"/><Relationship Id="rId1235" Type="http://schemas.openxmlformats.org/officeDocument/2006/relationships/ctrlProp" Target="../ctrlProps/ctrlProp1232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854" Type="http://schemas.openxmlformats.org/officeDocument/2006/relationships/ctrlProp" Target="../ctrlProps/ctrlProp851.xml"/><Relationship Id="rId896" Type="http://schemas.openxmlformats.org/officeDocument/2006/relationships/ctrlProp" Target="../ctrlProps/ctrlProp893.xml"/><Relationship Id="rId1081" Type="http://schemas.openxmlformats.org/officeDocument/2006/relationships/ctrlProp" Target="../ctrlProps/ctrlProp1078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921" Type="http://schemas.openxmlformats.org/officeDocument/2006/relationships/ctrlProp" Target="../ctrlProps/ctrlProp918.xml"/><Relationship Id="rId1137" Type="http://schemas.openxmlformats.org/officeDocument/2006/relationships/ctrlProp" Target="../ctrlProps/ctrlProp1134.xml"/><Relationship Id="rId1179" Type="http://schemas.openxmlformats.org/officeDocument/2006/relationships/ctrlProp" Target="../ctrlProps/ctrlProp117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798" Type="http://schemas.openxmlformats.org/officeDocument/2006/relationships/ctrlProp" Target="../ctrlProps/ctrlProp795.xml"/><Relationship Id="rId963" Type="http://schemas.openxmlformats.org/officeDocument/2006/relationships/ctrlProp" Target="../ctrlProps/ctrlProp960.xml"/><Relationship Id="rId1039" Type="http://schemas.openxmlformats.org/officeDocument/2006/relationships/ctrlProp" Target="../ctrlProps/ctrlProp1036.xml"/><Relationship Id="rId1190" Type="http://schemas.openxmlformats.org/officeDocument/2006/relationships/ctrlProp" Target="../ctrlProps/ctrlProp1187.xml"/><Relationship Id="rId1204" Type="http://schemas.openxmlformats.org/officeDocument/2006/relationships/ctrlProp" Target="../ctrlProps/ctrlProp1201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823" Type="http://schemas.openxmlformats.org/officeDocument/2006/relationships/ctrlProp" Target="../ctrlProps/ctrlProp820.xml"/><Relationship Id="rId865" Type="http://schemas.openxmlformats.org/officeDocument/2006/relationships/ctrlProp" Target="../ctrlProps/ctrlProp862.xml"/><Relationship Id="rId1050" Type="http://schemas.openxmlformats.org/officeDocument/2006/relationships/ctrlProp" Target="../ctrlProps/ctrlProp1047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932" Type="http://schemas.openxmlformats.org/officeDocument/2006/relationships/ctrlProp" Target="../ctrlProps/ctrlProp929.xml"/><Relationship Id="rId1092" Type="http://schemas.openxmlformats.org/officeDocument/2006/relationships/ctrlProp" Target="../ctrlProps/ctrlProp1089.xml"/><Relationship Id="rId1106" Type="http://schemas.openxmlformats.org/officeDocument/2006/relationships/ctrlProp" Target="../ctrlProps/ctrlProp1103.xml"/><Relationship Id="rId1148" Type="http://schemas.openxmlformats.org/officeDocument/2006/relationships/ctrlProp" Target="../ctrlProps/ctrlProp1145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974" Type="http://schemas.openxmlformats.org/officeDocument/2006/relationships/ctrlProp" Target="../ctrlProps/ctrlProp971.xml"/><Relationship Id="rId1008" Type="http://schemas.openxmlformats.org/officeDocument/2006/relationships/ctrlProp" Target="../ctrlProps/ctrlProp1005.xml"/><Relationship Id="rId1215" Type="http://schemas.openxmlformats.org/officeDocument/2006/relationships/ctrlProp" Target="../ctrlProps/ctrlProp1212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834" Type="http://schemas.openxmlformats.org/officeDocument/2006/relationships/ctrlProp" Target="../ctrlProps/ctrlProp831.xml"/><Relationship Id="rId876" Type="http://schemas.openxmlformats.org/officeDocument/2006/relationships/ctrlProp" Target="../ctrlProps/ctrlProp873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901" Type="http://schemas.openxmlformats.org/officeDocument/2006/relationships/ctrlProp" Target="../ctrlProps/ctrlProp898.xml"/><Relationship Id="rId1061" Type="http://schemas.openxmlformats.org/officeDocument/2006/relationships/ctrlProp" Target="../ctrlProps/ctrlProp1058.xml"/><Relationship Id="rId1117" Type="http://schemas.openxmlformats.org/officeDocument/2006/relationships/ctrlProp" Target="../ctrlProps/ctrlProp1114.xml"/><Relationship Id="rId1159" Type="http://schemas.openxmlformats.org/officeDocument/2006/relationships/ctrlProp" Target="../ctrlProps/ctrlProp1156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943" Type="http://schemas.openxmlformats.org/officeDocument/2006/relationships/ctrlProp" Target="../ctrlProps/ctrlProp940.xml"/><Relationship Id="rId985" Type="http://schemas.openxmlformats.org/officeDocument/2006/relationships/ctrlProp" Target="../ctrlProps/ctrlProp982.xml"/><Relationship Id="rId1019" Type="http://schemas.openxmlformats.org/officeDocument/2006/relationships/ctrlProp" Target="../ctrlProps/ctrlProp1016.xml"/><Relationship Id="rId1170" Type="http://schemas.openxmlformats.org/officeDocument/2006/relationships/ctrlProp" Target="../ctrlProps/ctrlProp1167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803" Type="http://schemas.openxmlformats.org/officeDocument/2006/relationships/ctrlProp" Target="../ctrlProps/ctrlProp800.xml"/><Relationship Id="rId845" Type="http://schemas.openxmlformats.org/officeDocument/2006/relationships/ctrlProp" Target="../ctrlProps/ctrlProp842.xml"/><Relationship Id="rId1030" Type="http://schemas.openxmlformats.org/officeDocument/2006/relationships/ctrlProp" Target="../ctrlProps/ctrlProp1027.xml"/><Relationship Id="rId1226" Type="http://schemas.openxmlformats.org/officeDocument/2006/relationships/ctrlProp" Target="../ctrlProps/ctrlProp1223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887" Type="http://schemas.openxmlformats.org/officeDocument/2006/relationships/ctrlProp" Target="../ctrlProps/ctrlProp884.xml"/><Relationship Id="rId1072" Type="http://schemas.openxmlformats.org/officeDocument/2006/relationships/ctrlProp" Target="../ctrlProps/ctrlProp1069.xml"/><Relationship Id="rId1128" Type="http://schemas.openxmlformats.org/officeDocument/2006/relationships/ctrlProp" Target="../ctrlProps/ctrlProp1125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789" Type="http://schemas.openxmlformats.org/officeDocument/2006/relationships/ctrlProp" Target="../ctrlProps/ctrlProp786.xml"/><Relationship Id="rId912" Type="http://schemas.openxmlformats.org/officeDocument/2006/relationships/ctrlProp" Target="../ctrlProps/ctrlProp909.xml"/><Relationship Id="rId954" Type="http://schemas.openxmlformats.org/officeDocument/2006/relationships/ctrlProp" Target="../ctrlProps/ctrlProp951.xml"/><Relationship Id="rId996" Type="http://schemas.openxmlformats.org/officeDocument/2006/relationships/ctrlProp" Target="../ctrlProps/ctrlProp993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814" Type="http://schemas.openxmlformats.org/officeDocument/2006/relationships/ctrlProp" Target="../ctrlProps/ctrlProp811.xml"/><Relationship Id="rId856" Type="http://schemas.openxmlformats.org/officeDocument/2006/relationships/ctrlProp" Target="../ctrlProps/ctrlProp853.xml"/><Relationship Id="rId1181" Type="http://schemas.openxmlformats.org/officeDocument/2006/relationships/ctrlProp" Target="../ctrlProps/ctrlProp1178.xml"/><Relationship Id="rId1237" Type="http://schemas.openxmlformats.org/officeDocument/2006/relationships/ctrlProp" Target="../ctrlProps/ctrlProp1234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898" Type="http://schemas.openxmlformats.org/officeDocument/2006/relationships/ctrlProp" Target="../ctrlProps/ctrlProp895.xml"/><Relationship Id="rId1041" Type="http://schemas.openxmlformats.org/officeDocument/2006/relationships/ctrlProp" Target="../ctrlProps/ctrlProp1038.xml"/><Relationship Id="rId1083" Type="http://schemas.openxmlformats.org/officeDocument/2006/relationships/ctrlProp" Target="../ctrlProps/ctrlProp1080.xml"/><Relationship Id="rId1139" Type="http://schemas.openxmlformats.org/officeDocument/2006/relationships/ctrlProp" Target="../ctrlProps/ctrlProp1136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923" Type="http://schemas.openxmlformats.org/officeDocument/2006/relationships/ctrlProp" Target="../ctrlProps/ctrlProp920.xml"/><Relationship Id="rId965" Type="http://schemas.openxmlformats.org/officeDocument/2006/relationships/ctrlProp" Target="../ctrlProps/ctrlProp962.xml"/><Relationship Id="rId1150" Type="http://schemas.openxmlformats.org/officeDocument/2006/relationships/ctrlProp" Target="../ctrlProps/ctrlProp1147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825" Type="http://schemas.openxmlformats.org/officeDocument/2006/relationships/ctrlProp" Target="../ctrlProps/ctrlProp822.xml"/><Relationship Id="rId1192" Type="http://schemas.openxmlformats.org/officeDocument/2006/relationships/ctrlProp" Target="../ctrlProps/ctrlProp1189.xml"/><Relationship Id="rId1206" Type="http://schemas.openxmlformats.org/officeDocument/2006/relationships/ctrlProp" Target="../ctrlProps/ctrlProp1203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867" Type="http://schemas.openxmlformats.org/officeDocument/2006/relationships/ctrlProp" Target="../ctrlProps/ctrlProp864.xml"/><Relationship Id="rId1010" Type="http://schemas.openxmlformats.org/officeDocument/2006/relationships/ctrlProp" Target="../ctrlProps/ctrlProp1007.xml"/><Relationship Id="rId1052" Type="http://schemas.openxmlformats.org/officeDocument/2006/relationships/ctrlProp" Target="../ctrlProps/ctrlProp1049.xml"/><Relationship Id="rId1094" Type="http://schemas.openxmlformats.org/officeDocument/2006/relationships/ctrlProp" Target="../ctrlProps/ctrlProp1091.xml"/><Relationship Id="rId1108" Type="http://schemas.openxmlformats.org/officeDocument/2006/relationships/ctrlProp" Target="../ctrlProps/ctrlProp1105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934" Type="http://schemas.openxmlformats.org/officeDocument/2006/relationships/ctrlProp" Target="../ctrlProps/ctrlProp931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1217" Type="http://schemas.openxmlformats.org/officeDocument/2006/relationships/ctrlProp" Target="../ctrlProps/ctrlProp1214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878" Type="http://schemas.openxmlformats.org/officeDocument/2006/relationships/ctrlProp" Target="../ctrlProps/ctrlProp875.xml"/><Relationship Id="rId1063" Type="http://schemas.openxmlformats.org/officeDocument/2006/relationships/ctrlProp" Target="../ctrlProps/ctrlProp1060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945" Type="http://schemas.openxmlformats.org/officeDocument/2006/relationships/ctrlProp" Target="../ctrlProps/ctrlProp942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805" Type="http://schemas.openxmlformats.org/officeDocument/2006/relationships/ctrlProp" Target="../ctrlProps/ctrlProp802.xml"/><Relationship Id="rId1130" Type="http://schemas.openxmlformats.org/officeDocument/2006/relationships/ctrlProp" Target="../ctrlProps/ctrlProp1127.xml"/><Relationship Id="rId1228" Type="http://schemas.openxmlformats.org/officeDocument/2006/relationships/ctrlProp" Target="../ctrlProps/ctrlProp1225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791" Type="http://schemas.openxmlformats.org/officeDocument/2006/relationships/ctrlProp" Target="../ctrlProps/ctrlProp788.xml"/><Relationship Id="rId889" Type="http://schemas.openxmlformats.org/officeDocument/2006/relationships/ctrlProp" Target="../ctrlProps/ctrlProp886.xml"/><Relationship Id="rId1074" Type="http://schemas.openxmlformats.org/officeDocument/2006/relationships/ctrlProp" Target="../ctrlProps/ctrlProp1071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956" Type="http://schemas.openxmlformats.org/officeDocument/2006/relationships/ctrlProp" Target="../ctrlProps/ctrlProp953.xml"/><Relationship Id="rId1141" Type="http://schemas.openxmlformats.org/officeDocument/2006/relationships/ctrlProp" Target="../ctrlProps/ctrlProp1138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816" Type="http://schemas.openxmlformats.org/officeDocument/2006/relationships/ctrlProp" Target="../ctrlProps/ctrlProp813.xml"/><Relationship Id="rId1001" Type="http://schemas.openxmlformats.org/officeDocument/2006/relationships/ctrlProp" Target="../ctrlProps/ctrlProp998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085" Type="http://schemas.openxmlformats.org/officeDocument/2006/relationships/ctrlProp" Target="../ctrlProps/ctrlProp108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7" Type="http://schemas.openxmlformats.org/officeDocument/2006/relationships/ctrlProp" Target="../ctrlProps/ctrlProp964.xml"/><Relationship Id="rId1152" Type="http://schemas.openxmlformats.org/officeDocument/2006/relationships/ctrlProp" Target="../ctrlProps/ctrlProp1149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827" Type="http://schemas.openxmlformats.org/officeDocument/2006/relationships/ctrlProp" Target="../ctrlProps/ctrlProp824.xml"/><Relationship Id="rId1012" Type="http://schemas.openxmlformats.org/officeDocument/2006/relationships/ctrlProp" Target="../ctrlProps/ctrlProp1009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880" Type="http://schemas.openxmlformats.org/officeDocument/2006/relationships/ctrlProp" Target="../ctrlProps/ctrlProp877.xml"/><Relationship Id="rId1096" Type="http://schemas.openxmlformats.org/officeDocument/2006/relationships/ctrlProp" Target="../ctrlProps/ctrlProp109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978" Type="http://schemas.openxmlformats.org/officeDocument/2006/relationships/ctrlProp" Target="../ctrlProps/ctrlProp975.xml"/><Relationship Id="rId1163" Type="http://schemas.openxmlformats.org/officeDocument/2006/relationships/ctrlProp" Target="../ctrlProps/ctrlProp1160.xml"/><Relationship Id="rId740" Type="http://schemas.openxmlformats.org/officeDocument/2006/relationships/ctrlProp" Target="../ctrlProps/ctrlProp737.xml"/><Relationship Id="rId838" Type="http://schemas.openxmlformats.org/officeDocument/2006/relationships/ctrlProp" Target="../ctrlProps/ctrlProp835.xml"/><Relationship Id="rId1023" Type="http://schemas.openxmlformats.org/officeDocument/2006/relationships/ctrlProp" Target="../ctrlProps/ctrlProp1020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84" Type="http://schemas.openxmlformats.org/officeDocument/2006/relationships/ctrlProp" Target="../ctrlProps/ctrlProp681.xml"/><Relationship Id="rId1230" Type="http://schemas.openxmlformats.org/officeDocument/2006/relationships/ctrlProp" Target="../ctrlProps/ctrlProp1227.xml"/><Relationship Id="rId337" Type="http://schemas.openxmlformats.org/officeDocument/2006/relationships/ctrlProp" Target="../ctrlProps/ctrlProp334.xml"/><Relationship Id="rId891" Type="http://schemas.openxmlformats.org/officeDocument/2006/relationships/ctrlProp" Target="../ctrlProps/ctrlProp888.xml"/><Relationship Id="rId905" Type="http://schemas.openxmlformats.org/officeDocument/2006/relationships/ctrlProp" Target="../ctrlProps/ctrlProp902.xml"/><Relationship Id="rId989" Type="http://schemas.openxmlformats.org/officeDocument/2006/relationships/ctrlProp" Target="../ctrlProps/ctrlProp986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849" Type="http://schemas.openxmlformats.org/officeDocument/2006/relationships/ctrlProp" Target="../ctrlProps/ctrlProp846.xml"/><Relationship Id="rId1174" Type="http://schemas.openxmlformats.org/officeDocument/2006/relationships/ctrlProp" Target="../ctrlProps/ctrlProp1171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1034" Type="http://schemas.openxmlformats.org/officeDocument/2006/relationships/ctrlProp" Target="../ctrlProps/ctrlProp1031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916" Type="http://schemas.openxmlformats.org/officeDocument/2006/relationships/ctrlProp" Target="../ctrlProps/ctrlProp913.xml"/><Relationship Id="rId1101" Type="http://schemas.openxmlformats.org/officeDocument/2006/relationships/ctrlProp" Target="../ctrlProps/ctrlProp1098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762" Type="http://schemas.openxmlformats.org/officeDocument/2006/relationships/ctrlProp" Target="../ctrlProps/ctrlProp759.xml"/><Relationship Id="rId1185" Type="http://schemas.openxmlformats.org/officeDocument/2006/relationships/ctrlProp" Target="../ctrlProps/ctrlProp1182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1045" Type="http://schemas.openxmlformats.org/officeDocument/2006/relationships/ctrlProp" Target="../ctrlProps/ctrlProp1042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927" Type="http://schemas.openxmlformats.org/officeDocument/2006/relationships/ctrlProp" Target="../ctrlProps/ctrlProp924.xml"/><Relationship Id="rId1112" Type="http://schemas.openxmlformats.org/officeDocument/2006/relationships/ctrlProp" Target="../ctrlProps/ctrlProp1109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773" Type="http://schemas.openxmlformats.org/officeDocument/2006/relationships/ctrlProp" Target="../ctrlProps/ctrlProp770.xml"/><Relationship Id="rId1196" Type="http://schemas.openxmlformats.org/officeDocument/2006/relationships/ctrlProp" Target="../ctrlProps/ctrlProp1193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980" Type="http://schemas.openxmlformats.org/officeDocument/2006/relationships/ctrlProp" Target="../ctrlProps/ctrlProp977.xml"/><Relationship Id="rId1056" Type="http://schemas.openxmlformats.org/officeDocument/2006/relationships/ctrlProp" Target="../ctrlProps/ctrlProp1053.xml"/><Relationship Id="rId840" Type="http://schemas.openxmlformats.org/officeDocument/2006/relationships/ctrlProp" Target="../ctrlProps/ctrlProp837.xml"/><Relationship Id="rId938" Type="http://schemas.openxmlformats.org/officeDocument/2006/relationships/ctrlProp" Target="../ctrlProps/ctrlProp935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1123" Type="http://schemas.openxmlformats.org/officeDocument/2006/relationships/ctrlProp" Target="../ctrlProps/ctrlProp1120.xml"/><Relationship Id="rId132" Type="http://schemas.openxmlformats.org/officeDocument/2006/relationships/ctrlProp" Target="../ctrlProps/ctrlProp129.xml"/><Relationship Id="rId784" Type="http://schemas.openxmlformats.org/officeDocument/2006/relationships/ctrlProp" Target="../ctrlProps/ctrlProp781.xml"/><Relationship Id="rId991" Type="http://schemas.openxmlformats.org/officeDocument/2006/relationships/ctrlProp" Target="../ctrlProps/ctrlProp988.xml"/><Relationship Id="rId1067" Type="http://schemas.openxmlformats.org/officeDocument/2006/relationships/ctrlProp" Target="../ctrlProps/ctrlProp1064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851" Type="http://schemas.openxmlformats.org/officeDocument/2006/relationships/ctrlProp" Target="../ctrlProps/ctrlProp848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949" Type="http://schemas.openxmlformats.org/officeDocument/2006/relationships/ctrlProp" Target="../ctrlProps/ctrlProp946.xml"/><Relationship Id="rId1134" Type="http://schemas.openxmlformats.org/officeDocument/2006/relationships/ctrlProp" Target="../ctrlProps/ctrlProp1131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809" Type="http://schemas.openxmlformats.org/officeDocument/2006/relationships/ctrlProp" Target="../ctrlProps/ctrlProp806.xml"/><Relationship Id="rId1201" Type="http://schemas.openxmlformats.org/officeDocument/2006/relationships/ctrlProp" Target="../ctrlProps/ctrlProp1198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862" Type="http://schemas.openxmlformats.org/officeDocument/2006/relationships/ctrlProp" Target="../ctrlProps/ctrlProp859.xml"/><Relationship Id="rId1078" Type="http://schemas.openxmlformats.org/officeDocument/2006/relationships/ctrlProp" Target="../ctrlProps/ctrlProp1075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1145" Type="http://schemas.openxmlformats.org/officeDocument/2006/relationships/ctrlProp" Target="../ctrlProps/ctrlProp1142.xml"/><Relationship Id="rId89" Type="http://schemas.openxmlformats.org/officeDocument/2006/relationships/ctrlProp" Target="../ctrlProps/ctrlProp86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1005" Type="http://schemas.openxmlformats.org/officeDocument/2006/relationships/ctrlProp" Target="../ctrlProps/ctrlProp1002.xml"/><Relationship Id="rId1212" Type="http://schemas.openxmlformats.org/officeDocument/2006/relationships/ctrlProp" Target="../ctrlProps/ctrlProp1209.xml"/><Relationship Id="rId459" Type="http://schemas.openxmlformats.org/officeDocument/2006/relationships/ctrlProp" Target="../ctrlProps/ctrlProp456.xml"/><Relationship Id="rId666" Type="http://schemas.openxmlformats.org/officeDocument/2006/relationships/ctrlProp" Target="../ctrlProps/ctrlProp663.xml"/><Relationship Id="rId873" Type="http://schemas.openxmlformats.org/officeDocument/2006/relationships/ctrlProp" Target="../ctrlProps/ctrlProp870.xml"/><Relationship Id="rId1089" Type="http://schemas.openxmlformats.org/officeDocument/2006/relationships/ctrlProp" Target="../ctrlProps/ctrlProp1086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Relationship Id="rId1156" Type="http://schemas.openxmlformats.org/officeDocument/2006/relationships/ctrlProp" Target="../ctrlProps/ctrlProp1153.xml"/><Relationship Id="rId733" Type="http://schemas.openxmlformats.org/officeDocument/2006/relationships/ctrlProp" Target="../ctrlProps/ctrlProp730.xml"/><Relationship Id="rId940" Type="http://schemas.openxmlformats.org/officeDocument/2006/relationships/ctrlProp" Target="../ctrlProps/ctrlProp937.xml"/><Relationship Id="rId1016" Type="http://schemas.openxmlformats.org/officeDocument/2006/relationships/ctrlProp" Target="../ctrlProps/ctrlProp1013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677" Type="http://schemas.openxmlformats.org/officeDocument/2006/relationships/ctrlProp" Target="../ctrlProps/ctrlProp674.xml"/><Relationship Id="rId800" Type="http://schemas.openxmlformats.org/officeDocument/2006/relationships/ctrlProp" Target="../ctrlProps/ctrlProp797.xml"/><Relationship Id="rId1223" Type="http://schemas.openxmlformats.org/officeDocument/2006/relationships/ctrlProp" Target="../ctrlProps/ctrlProp1220.xml"/><Relationship Id="rId232" Type="http://schemas.openxmlformats.org/officeDocument/2006/relationships/ctrlProp" Target="../ctrlProps/ctrlProp229.xml"/><Relationship Id="rId884" Type="http://schemas.openxmlformats.org/officeDocument/2006/relationships/ctrlProp" Target="../ctrlProps/ctrlProp881.xml"/><Relationship Id="rId27" Type="http://schemas.openxmlformats.org/officeDocument/2006/relationships/ctrlProp" Target="../ctrlProps/ctrlProp24.xml"/><Relationship Id="rId537" Type="http://schemas.openxmlformats.org/officeDocument/2006/relationships/ctrlProp" Target="../ctrlProps/ctrlProp534.xml"/><Relationship Id="rId744" Type="http://schemas.openxmlformats.org/officeDocument/2006/relationships/ctrlProp" Target="../ctrlProps/ctrlProp741.xml"/><Relationship Id="rId951" Type="http://schemas.openxmlformats.org/officeDocument/2006/relationships/ctrlProp" Target="../ctrlProps/ctrlProp948.xml"/><Relationship Id="rId1167" Type="http://schemas.openxmlformats.org/officeDocument/2006/relationships/ctrlProp" Target="../ctrlProps/ctrlProp1164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83" Type="http://schemas.openxmlformats.org/officeDocument/2006/relationships/ctrlProp" Target="../ctrlProps/ctrlProp380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811" Type="http://schemas.openxmlformats.org/officeDocument/2006/relationships/ctrlProp" Target="../ctrlProps/ctrlProp808.xml"/><Relationship Id="rId1027" Type="http://schemas.openxmlformats.org/officeDocument/2006/relationships/ctrlProp" Target="../ctrlProps/ctrlProp1024.xml"/><Relationship Id="rId1234" Type="http://schemas.openxmlformats.org/officeDocument/2006/relationships/ctrlProp" Target="../ctrlProps/ctrlProp1231.xml"/><Relationship Id="rId243" Type="http://schemas.openxmlformats.org/officeDocument/2006/relationships/ctrlProp" Target="../ctrlProps/ctrlProp240.xml"/><Relationship Id="rId450" Type="http://schemas.openxmlformats.org/officeDocument/2006/relationships/ctrlProp" Target="../ctrlProps/ctrlProp447.xml"/><Relationship Id="rId688" Type="http://schemas.openxmlformats.org/officeDocument/2006/relationships/ctrlProp" Target="../ctrlProps/ctrlProp685.xml"/><Relationship Id="rId895" Type="http://schemas.openxmlformats.org/officeDocument/2006/relationships/ctrlProp" Target="../ctrlProps/ctrlProp892.xml"/><Relationship Id="rId909" Type="http://schemas.openxmlformats.org/officeDocument/2006/relationships/ctrlProp" Target="../ctrlProps/ctrlProp906.xml"/><Relationship Id="rId1080" Type="http://schemas.openxmlformats.org/officeDocument/2006/relationships/ctrlProp" Target="../ctrlProps/ctrlProp1077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548" Type="http://schemas.openxmlformats.org/officeDocument/2006/relationships/ctrlProp" Target="../ctrlProps/ctrlProp545.xml"/><Relationship Id="rId755" Type="http://schemas.openxmlformats.org/officeDocument/2006/relationships/ctrlProp" Target="../ctrlProps/ctrlProp752.xml"/><Relationship Id="rId962" Type="http://schemas.openxmlformats.org/officeDocument/2006/relationships/ctrlProp" Target="../ctrlProps/ctrlProp959.xml"/><Relationship Id="rId1178" Type="http://schemas.openxmlformats.org/officeDocument/2006/relationships/ctrlProp" Target="../ctrlProps/ctrlProp1175.xml"/><Relationship Id="rId91" Type="http://schemas.openxmlformats.org/officeDocument/2006/relationships/ctrlProp" Target="../ctrlProps/ctrlProp88.xml"/><Relationship Id="rId187" Type="http://schemas.openxmlformats.org/officeDocument/2006/relationships/ctrlProp" Target="../ctrlProps/ctrlProp184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822" Type="http://schemas.openxmlformats.org/officeDocument/2006/relationships/ctrlProp" Target="../ctrlProps/ctrlProp819.xml"/><Relationship Id="rId1038" Type="http://schemas.openxmlformats.org/officeDocument/2006/relationships/ctrlProp" Target="../ctrlProps/ctrlProp1035.xml"/><Relationship Id="rId254" Type="http://schemas.openxmlformats.org/officeDocument/2006/relationships/ctrlProp" Target="../ctrlProps/ctrlProp251.xml"/><Relationship Id="rId699" Type="http://schemas.openxmlformats.org/officeDocument/2006/relationships/ctrlProp" Target="../ctrlProps/ctrlProp696.xml"/><Relationship Id="rId1091" Type="http://schemas.openxmlformats.org/officeDocument/2006/relationships/ctrlProp" Target="../ctrlProps/ctrlProp1088.xml"/><Relationship Id="rId1105" Type="http://schemas.openxmlformats.org/officeDocument/2006/relationships/ctrlProp" Target="../ctrlProps/ctrlProp1102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461" Type="http://schemas.openxmlformats.org/officeDocument/2006/relationships/ctrlProp" Target="../ctrlProps/ctrlProp458.xml"/><Relationship Id="rId559" Type="http://schemas.openxmlformats.org/officeDocument/2006/relationships/ctrlProp" Target="../ctrlProps/ctrlProp556.xml"/><Relationship Id="rId766" Type="http://schemas.openxmlformats.org/officeDocument/2006/relationships/ctrlProp" Target="../ctrlProps/ctrlProp763.xml"/><Relationship Id="rId1189" Type="http://schemas.openxmlformats.org/officeDocument/2006/relationships/ctrlProp" Target="../ctrlProps/ctrlProp1186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419" Type="http://schemas.openxmlformats.org/officeDocument/2006/relationships/ctrlProp" Target="../ctrlProps/ctrlProp416.xml"/><Relationship Id="rId626" Type="http://schemas.openxmlformats.org/officeDocument/2006/relationships/ctrlProp" Target="../ctrlProps/ctrlProp623.xml"/><Relationship Id="rId973" Type="http://schemas.openxmlformats.org/officeDocument/2006/relationships/ctrlProp" Target="../ctrlProps/ctrlProp970.xml"/><Relationship Id="rId1049" Type="http://schemas.openxmlformats.org/officeDocument/2006/relationships/ctrlProp" Target="../ctrlProps/ctrlProp1046.xml"/><Relationship Id="rId833" Type="http://schemas.openxmlformats.org/officeDocument/2006/relationships/ctrlProp" Target="../ctrlProps/ctrlProp830.xml"/><Relationship Id="rId1116" Type="http://schemas.openxmlformats.org/officeDocument/2006/relationships/ctrlProp" Target="../ctrlProps/ctrlProp1113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900" Type="http://schemas.openxmlformats.org/officeDocument/2006/relationships/ctrlProp" Target="../ctrlProps/ctrlProp897.xml"/><Relationship Id="rId125" Type="http://schemas.openxmlformats.org/officeDocument/2006/relationships/ctrlProp" Target="../ctrlProps/ctrlProp122.xml"/><Relationship Id="rId332" Type="http://schemas.openxmlformats.org/officeDocument/2006/relationships/ctrlProp" Target="../ctrlProps/ctrlProp329.xml"/><Relationship Id="rId777" Type="http://schemas.openxmlformats.org/officeDocument/2006/relationships/ctrlProp" Target="../ctrlProps/ctrlProp774.xml"/><Relationship Id="rId984" Type="http://schemas.openxmlformats.org/officeDocument/2006/relationships/ctrlProp" Target="../ctrlProps/ctrlProp981.xml"/><Relationship Id="rId637" Type="http://schemas.openxmlformats.org/officeDocument/2006/relationships/ctrlProp" Target="../ctrlProps/ctrlProp634.xml"/><Relationship Id="rId844" Type="http://schemas.openxmlformats.org/officeDocument/2006/relationships/ctrlProp" Target="../ctrlProps/ctrlProp841.xml"/><Relationship Id="rId276" Type="http://schemas.openxmlformats.org/officeDocument/2006/relationships/ctrlProp" Target="../ctrlProps/ctrlProp273.xml"/><Relationship Id="rId483" Type="http://schemas.openxmlformats.org/officeDocument/2006/relationships/ctrlProp" Target="../ctrlProps/ctrlProp480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911" Type="http://schemas.openxmlformats.org/officeDocument/2006/relationships/ctrlProp" Target="../ctrlProps/ctrlProp908.xml"/><Relationship Id="rId1127" Type="http://schemas.openxmlformats.org/officeDocument/2006/relationships/ctrlProp" Target="../ctrlProps/ctrlProp1124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995" Type="http://schemas.openxmlformats.org/officeDocument/2006/relationships/ctrlProp" Target="../ctrlProps/ctrlProp992.xml"/><Relationship Id="rId1180" Type="http://schemas.openxmlformats.org/officeDocument/2006/relationships/ctrlProp" Target="../ctrlProps/ctrlProp1177.xml"/><Relationship Id="rId203" Type="http://schemas.openxmlformats.org/officeDocument/2006/relationships/ctrlProp" Target="../ctrlProps/ctrlProp200.xml"/><Relationship Id="rId648" Type="http://schemas.openxmlformats.org/officeDocument/2006/relationships/ctrlProp" Target="../ctrlProps/ctrlProp645.xml"/><Relationship Id="rId855" Type="http://schemas.openxmlformats.org/officeDocument/2006/relationships/ctrlProp" Target="../ctrlProps/ctrlProp852.xml"/><Relationship Id="rId1040" Type="http://schemas.openxmlformats.org/officeDocument/2006/relationships/ctrlProp" Target="../ctrlProps/ctrlProp1037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922" Type="http://schemas.openxmlformats.org/officeDocument/2006/relationships/ctrlProp" Target="../ctrlProps/ctrlProp919.xml"/><Relationship Id="rId1138" Type="http://schemas.openxmlformats.org/officeDocument/2006/relationships/ctrlProp" Target="../ctrlProps/ctrlProp1135.xml"/><Relationship Id="rId147" Type="http://schemas.openxmlformats.org/officeDocument/2006/relationships/ctrlProp" Target="../ctrlProps/ctrlProp144.xml"/><Relationship Id="rId354" Type="http://schemas.openxmlformats.org/officeDocument/2006/relationships/ctrlProp" Target="../ctrlProps/ctrlProp351.xml"/><Relationship Id="rId799" Type="http://schemas.openxmlformats.org/officeDocument/2006/relationships/ctrlProp" Target="../ctrlProps/ctrlProp796.xml"/><Relationship Id="rId1191" Type="http://schemas.openxmlformats.org/officeDocument/2006/relationships/ctrlProp" Target="../ctrlProps/ctrlProp1188.xml"/><Relationship Id="rId1205" Type="http://schemas.openxmlformats.org/officeDocument/2006/relationships/ctrlProp" Target="../ctrlProps/ctrlProp1202.xml"/><Relationship Id="rId51" Type="http://schemas.openxmlformats.org/officeDocument/2006/relationships/ctrlProp" Target="../ctrlProps/ctrlProp48.xml"/><Relationship Id="rId561" Type="http://schemas.openxmlformats.org/officeDocument/2006/relationships/ctrlProp" Target="../ctrlProps/ctrlProp558.xml"/><Relationship Id="rId659" Type="http://schemas.openxmlformats.org/officeDocument/2006/relationships/ctrlProp" Target="../ctrlProps/ctrlProp656.xml"/><Relationship Id="rId866" Type="http://schemas.openxmlformats.org/officeDocument/2006/relationships/ctrlProp" Target="../ctrlProps/ctrlProp863.xml"/><Relationship Id="rId214" Type="http://schemas.openxmlformats.org/officeDocument/2006/relationships/ctrlProp" Target="../ctrlProps/ctrlProp211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519" Type="http://schemas.openxmlformats.org/officeDocument/2006/relationships/ctrlProp" Target="../ctrlProps/ctrlProp516.xml"/><Relationship Id="rId1051" Type="http://schemas.openxmlformats.org/officeDocument/2006/relationships/ctrlProp" Target="../ctrlProps/ctrlProp1048.xml"/><Relationship Id="rId1149" Type="http://schemas.openxmlformats.org/officeDocument/2006/relationships/ctrlProp" Target="../ctrlProps/ctrlProp1146.xml"/><Relationship Id="rId158" Type="http://schemas.openxmlformats.org/officeDocument/2006/relationships/ctrlProp" Target="../ctrlProps/ctrlProp155.xml"/><Relationship Id="rId726" Type="http://schemas.openxmlformats.org/officeDocument/2006/relationships/ctrlProp" Target="../ctrlProps/ctrlProp723.xml"/><Relationship Id="rId933" Type="http://schemas.openxmlformats.org/officeDocument/2006/relationships/ctrlProp" Target="../ctrlProps/ctrlProp930.xml"/><Relationship Id="rId1009" Type="http://schemas.openxmlformats.org/officeDocument/2006/relationships/ctrlProp" Target="../ctrlProps/ctrlProp1006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1216" Type="http://schemas.openxmlformats.org/officeDocument/2006/relationships/ctrlProp" Target="../ctrlProps/ctrlProp1213.xml"/><Relationship Id="rId225" Type="http://schemas.openxmlformats.org/officeDocument/2006/relationships/ctrlProp" Target="../ctrlProps/ctrlProp222.xml"/><Relationship Id="rId432" Type="http://schemas.openxmlformats.org/officeDocument/2006/relationships/ctrlProp" Target="../ctrlProps/ctrlProp429.xml"/><Relationship Id="rId877" Type="http://schemas.openxmlformats.org/officeDocument/2006/relationships/ctrlProp" Target="../ctrlProps/ctrlProp874.xml"/><Relationship Id="rId1062" Type="http://schemas.openxmlformats.org/officeDocument/2006/relationships/ctrlProp" Target="../ctrlProps/ctrlProp1059.xml"/><Relationship Id="rId737" Type="http://schemas.openxmlformats.org/officeDocument/2006/relationships/ctrlProp" Target="../ctrlProps/ctrlProp734.xml"/><Relationship Id="rId944" Type="http://schemas.openxmlformats.org/officeDocument/2006/relationships/ctrlProp" Target="../ctrlProps/ctrlProp941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76" Type="http://schemas.openxmlformats.org/officeDocument/2006/relationships/ctrlProp" Target="../ctrlProps/ctrlProp373.xml"/><Relationship Id="rId583" Type="http://schemas.openxmlformats.org/officeDocument/2006/relationships/ctrlProp" Target="../ctrlProps/ctrlProp580.xml"/><Relationship Id="rId790" Type="http://schemas.openxmlformats.org/officeDocument/2006/relationships/ctrlProp" Target="../ctrlProps/ctrlProp787.xml"/><Relationship Id="rId804" Type="http://schemas.openxmlformats.org/officeDocument/2006/relationships/ctrlProp" Target="../ctrlProps/ctrlProp801.xml"/><Relationship Id="rId1227" Type="http://schemas.openxmlformats.org/officeDocument/2006/relationships/ctrlProp" Target="../ctrlProps/ctrlProp1224.xml"/><Relationship Id="rId4" Type="http://schemas.openxmlformats.org/officeDocument/2006/relationships/ctrlProp" Target="../ctrlProps/ctrlProp1.xml"/><Relationship Id="rId236" Type="http://schemas.openxmlformats.org/officeDocument/2006/relationships/ctrlProp" Target="../ctrlProps/ctrlProp233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888" Type="http://schemas.openxmlformats.org/officeDocument/2006/relationships/ctrlProp" Target="../ctrlProps/ctrlProp885.xml"/><Relationship Id="rId1073" Type="http://schemas.openxmlformats.org/officeDocument/2006/relationships/ctrlProp" Target="../ctrlProps/ctrlProp1070.xml"/><Relationship Id="rId303" Type="http://schemas.openxmlformats.org/officeDocument/2006/relationships/ctrlProp" Target="../ctrlProps/ctrlProp300.xml"/><Relationship Id="rId748" Type="http://schemas.openxmlformats.org/officeDocument/2006/relationships/ctrlProp" Target="../ctrlProps/ctrlProp745.xml"/><Relationship Id="rId955" Type="http://schemas.openxmlformats.org/officeDocument/2006/relationships/ctrlProp" Target="../ctrlProps/ctrlProp952.xml"/><Relationship Id="rId1140" Type="http://schemas.openxmlformats.org/officeDocument/2006/relationships/ctrlProp" Target="../ctrlProps/ctrlProp1137.xml"/><Relationship Id="rId84" Type="http://schemas.openxmlformats.org/officeDocument/2006/relationships/ctrlProp" Target="../ctrlProps/ctrlProp81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815" Type="http://schemas.openxmlformats.org/officeDocument/2006/relationships/ctrlProp" Target="../ctrlProps/ctrlProp812.xml"/><Relationship Id="rId247" Type="http://schemas.openxmlformats.org/officeDocument/2006/relationships/ctrlProp" Target="../ctrlProps/ctrlProp244.xml"/><Relationship Id="rId899" Type="http://schemas.openxmlformats.org/officeDocument/2006/relationships/ctrlProp" Target="../ctrlProps/ctrlProp896.xml"/><Relationship Id="rId1000" Type="http://schemas.openxmlformats.org/officeDocument/2006/relationships/ctrlProp" Target="../ctrlProps/ctrlProp997.xml"/><Relationship Id="rId1084" Type="http://schemas.openxmlformats.org/officeDocument/2006/relationships/ctrlProp" Target="../ctrlProps/ctrlProp1081.xml"/><Relationship Id="rId107" Type="http://schemas.openxmlformats.org/officeDocument/2006/relationships/ctrlProp" Target="../ctrlProps/ctrlProp104.xml"/><Relationship Id="rId454" Type="http://schemas.openxmlformats.org/officeDocument/2006/relationships/ctrlProp" Target="../ctrlProps/ctrlProp451.xml"/><Relationship Id="rId661" Type="http://schemas.openxmlformats.org/officeDocument/2006/relationships/ctrlProp" Target="../ctrlProps/ctrlProp658.xml"/><Relationship Id="rId759" Type="http://schemas.openxmlformats.org/officeDocument/2006/relationships/ctrlProp" Target="../ctrlProps/ctrlProp756.xml"/><Relationship Id="rId966" Type="http://schemas.openxmlformats.org/officeDocument/2006/relationships/ctrlProp" Target="../ctrlProps/ctrlProp963.xml"/><Relationship Id="rId11" Type="http://schemas.openxmlformats.org/officeDocument/2006/relationships/ctrlProp" Target="../ctrlProps/ctrlProp8.xml"/><Relationship Id="rId314" Type="http://schemas.openxmlformats.org/officeDocument/2006/relationships/ctrlProp" Target="../ctrlProps/ctrlProp311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619" Type="http://schemas.openxmlformats.org/officeDocument/2006/relationships/ctrlProp" Target="../ctrlProps/ctrlProp616.xml"/><Relationship Id="rId1151" Type="http://schemas.openxmlformats.org/officeDocument/2006/relationships/ctrlProp" Target="../ctrlProps/ctrlProp1148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826" Type="http://schemas.openxmlformats.org/officeDocument/2006/relationships/ctrlProp" Target="../ctrlProps/ctrlProp823.xml"/><Relationship Id="rId1011" Type="http://schemas.openxmlformats.org/officeDocument/2006/relationships/ctrlProp" Target="../ctrlProps/ctrlProp1008.xml"/><Relationship Id="rId1109" Type="http://schemas.openxmlformats.org/officeDocument/2006/relationships/ctrlProp" Target="../ctrlProps/ctrlProp1106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72" Type="http://schemas.openxmlformats.org/officeDocument/2006/relationships/ctrlProp" Target="../ctrlProps/ctrlProp669.xml"/><Relationship Id="rId1095" Type="http://schemas.openxmlformats.org/officeDocument/2006/relationships/ctrlProp" Target="../ctrlProps/ctrlProp1092.xml"/><Relationship Id="rId22" Type="http://schemas.openxmlformats.org/officeDocument/2006/relationships/ctrlProp" Target="../ctrlProps/ctrlProp19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532" Type="http://schemas.openxmlformats.org/officeDocument/2006/relationships/ctrlProp" Target="../ctrlProps/ctrlProp529.xml"/><Relationship Id="rId977" Type="http://schemas.openxmlformats.org/officeDocument/2006/relationships/ctrlProp" Target="../ctrlProps/ctrlProp974.xml"/><Relationship Id="rId1162" Type="http://schemas.openxmlformats.org/officeDocument/2006/relationships/ctrlProp" Target="../ctrlProps/ctrlProp1159.xml"/><Relationship Id="rId171" Type="http://schemas.openxmlformats.org/officeDocument/2006/relationships/ctrlProp" Target="../ctrlProps/ctrlProp168.xml"/><Relationship Id="rId837" Type="http://schemas.openxmlformats.org/officeDocument/2006/relationships/ctrlProp" Target="../ctrlProps/ctrlProp834.xml"/><Relationship Id="rId1022" Type="http://schemas.openxmlformats.org/officeDocument/2006/relationships/ctrlProp" Target="../ctrlProps/ctrlProp1019.xml"/><Relationship Id="rId269" Type="http://schemas.openxmlformats.org/officeDocument/2006/relationships/ctrlProp" Target="../ctrlProps/ctrlProp266.xml"/><Relationship Id="rId476" Type="http://schemas.openxmlformats.org/officeDocument/2006/relationships/ctrlProp" Target="../ctrlProps/ctrlProp473.xml"/><Relationship Id="rId683" Type="http://schemas.openxmlformats.org/officeDocument/2006/relationships/ctrlProp" Target="../ctrlProps/ctrlProp680.xml"/><Relationship Id="rId890" Type="http://schemas.openxmlformats.org/officeDocument/2006/relationships/ctrlProp" Target="../ctrlProps/ctrlProp887.xml"/><Relationship Id="rId904" Type="http://schemas.openxmlformats.org/officeDocument/2006/relationships/ctrlProp" Target="../ctrlProps/ctrlProp901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336" Type="http://schemas.openxmlformats.org/officeDocument/2006/relationships/ctrlProp" Target="../ctrlProps/ctrlProp333.xml"/><Relationship Id="rId543" Type="http://schemas.openxmlformats.org/officeDocument/2006/relationships/ctrlProp" Target="../ctrlProps/ctrlProp540.xml"/><Relationship Id="rId988" Type="http://schemas.openxmlformats.org/officeDocument/2006/relationships/ctrlProp" Target="../ctrlProps/ctrlProp985.xml"/><Relationship Id="rId1173" Type="http://schemas.openxmlformats.org/officeDocument/2006/relationships/ctrlProp" Target="../ctrlProps/ctrlProp1170.xml"/><Relationship Id="rId182" Type="http://schemas.openxmlformats.org/officeDocument/2006/relationships/ctrlProp" Target="../ctrlProps/ctrlProp179.xml"/><Relationship Id="rId403" Type="http://schemas.openxmlformats.org/officeDocument/2006/relationships/ctrlProp" Target="../ctrlProps/ctrlProp400.xml"/><Relationship Id="rId750" Type="http://schemas.openxmlformats.org/officeDocument/2006/relationships/ctrlProp" Target="../ctrlProps/ctrlProp747.xml"/><Relationship Id="rId848" Type="http://schemas.openxmlformats.org/officeDocument/2006/relationships/ctrlProp" Target="../ctrlProps/ctrlProp845.xml"/><Relationship Id="rId1033" Type="http://schemas.openxmlformats.org/officeDocument/2006/relationships/ctrlProp" Target="../ctrlProps/ctrlProp1030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915" Type="http://schemas.openxmlformats.org/officeDocument/2006/relationships/ctrlProp" Target="../ctrlProps/ctrlProp912.xml"/><Relationship Id="rId347" Type="http://schemas.openxmlformats.org/officeDocument/2006/relationships/ctrlProp" Target="../ctrlProps/ctrlProp344.xml"/><Relationship Id="rId999" Type="http://schemas.openxmlformats.org/officeDocument/2006/relationships/ctrlProp" Target="../ctrlProps/ctrlProp996.xml"/><Relationship Id="rId1100" Type="http://schemas.openxmlformats.org/officeDocument/2006/relationships/ctrlProp" Target="../ctrlProps/ctrlProp1097.xml"/><Relationship Id="rId1184" Type="http://schemas.openxmlformats.org/officeDocument/2006/relationships/ctrlProp" Target="../ctrlProps/ctrlProp1181.xml"/><Relationship Id="rId44" Type="http://schemas.openxmlformats.org/officeDocument/2006/relationships/ctrlProp" Target="../ctrlProps/ctrlProp41.xml"/><Relationship Id="rId554" Type="http://schemas.openxmlformats.org/officeDocument/2006/relationships/ctrlProp" Target="../ctrlProps/ctrlProp551.xml"/><Relationship Id="rId761" Type="http://schemas.openxmlformats.org/officeDocument/2006/relationships/ctrlProp" Target="../ctrlProps/ctrlProp758.xml"/><Relationship Id="rId859" Type="http://schemas.openxmlformats.org/officeDocument/2006/relationships/ctrlProp" Target="../ctrlProps/ctrlProp85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fensetravel.dod.mil/site/perdiemCalc.cfm" TargetMode="External"/><Relationship Id="rId2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aoprals.state.gov/web920/per_diem.asp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7" Type="http://schemas.openxmlformats.org/officeDocument/2006/relationships/comments" Target="../comments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47"/>
  <sheetViews>
    <sheetView showGridLines="0" zoomScaleNormal="100" workbookViewId="0">
      <selection activeCell="A48" sqref="A48"/>
    </sheetView>
  </sheetViews>
  <sheetFormatPr defaultColWidth="8.88671875" defaultRowHeight="14.4" x14ac:dyDescent="0.3"/>
  <cols>
    <col min="1" max="1" width="9.6640625" style="117" customWidth="1"/>
    <col min="2" max="2" width="12.5546875" style="117" customWidth="1"/>
    <col min="3" max="3" width="24" style="117" customWidth="1"/>
    <col min="4" max="5" width="9" style="117" customWidth="1"/>
    <col min="6" max="6" width="6.88671875" style="117" customWidth="1"/>
    <col min="7" max="7" width="5.5546875" style="117" customWidth="1"/>
    <col min="8" max="8" width="11.6640625" style="117" customWidth="1"/>
    <col min="9" max="9" width="7.33203125" style="117" customWidth="1"/>
    <col min="10" max="12" width="4.5546875" style="117" customWidth="1"/>
    <col min="13" max="13" width="8.33203125" style="117" customWidth="1"/>
    <col min="14" max="14" width="10.44140625" style="117" customWidth="1"/>
    <col min="15" max="15" width="7.44140625" style="117" customWidth="1"/>
    <col min="16" max="16" width="8.88671875" style="117"/>
    <col min="17" max="17" width="11.44140625" style="117" customWidth="1"/>
    <col min="18" max="18" width="26.44140625" style="117" customWidth="1"/>
    <col min="19" max="19" width="11" style="117" customWidth="1"/>
    <col min="20" max="20" width="14.109375" style="117" customWidth="1"/>
    <col min="21" max="16384" width="8.88671875" style="117"/>
  </cols>
  <sheetData>
    <row r="1" spans="1:20" ht="28.2" x14ac:dyDescent="0.5">
      <c r="A1" s="237" t="s">
        <v>357</v>
      </c>
      <c r="B1" s="238"/>
      <c r="C1" s="115" t="s">
        <v>358</v>
      </c>
      <c r="D1" s="239" t="s">
        <v>359</v>
      </c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116" t="s">
        <v>360</v>
      </c>
      <c r="S1" s="241" t="s">
        <v>361</v>
      </c>
      <c r="T1" s="242"/>
    </row>
    <row r="2" spans="1:20" ht="21" x14ac:dyDescent="0.4">
      <c r="A2" s="243"/>
      <c r="B2" s="244"/>
      <c r="C2" s="118"/>
      <c r="D2" s="245" t="s">
        <v>503</v>
      </c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119"/>
      <c r="S2" s="243"/>
      <c r="T2" s="244"/>
    </row>
    <row r="3" spans="1:20" x14ac:dyDescent="0.3">
      <c r="A3" s="26" t="s">
        <v>362</v>
      </c>
      <c r="B3" s="219" t="s">
        <v>363</v>
      </c>
      <c r="C3" s="220"/>
      <c r="D3" s="221" t="s">
        <v>364</v>
      </c>
      <c r="E3" s="222"/>
      <c r="F3" s="223" t="s">
        <v>488</v>
      </c>
      <c r="G3" s="224"/>
      <c r="H3" s="225"/>
      <c r="I3" s="223" t="s">
        <v>489</v>
      </c>
      <c r="J3" s="224"/>
      <c r="K3" s="224"/>
      <c r="L3" s="224"/>
      <c r="M3" s="225"/>
      <c r="N3" s="27" t="s">
        <v>365</v>
      </c>
      <c r="O3" s="226" t="s">
        <v>366</v>
      </c>
      <c r="P3" s="226"/>
      <c r="Q3" s="226"/>
      <c r="R3" s="226" t="s">
        <v>367</v>
      </c>
      <c r="S3" s="227"/>
      <c r="T3" s="28"/>
    </row>
    <row r="4" spans="1:20" ht="15" customHeight="1" x14ac:dyDescent="0.3">
      <c r="A4" s="138"/>
      <c r="B4" s="228" t="s">
        <v>368</v>
      </c>
      <c r="C4" s="229"/>
      <c r="D4" s="29"/>
      <c r="E4" s="30"/>
      <c r="F4" s="230" t="s">
        <v>403</v>
      </c>
      <c r="G4" s="230" t="s">
        <v>347</v>
      </c>
      <c r="H4" s="230" t="s">
        <v>398</v>
      </c>
      <c r="I4" s="230" t="s">
        <v>413</v>
      </c>
      <c r="J4" s="234" t="s">
        <v>431</v>
      </c>
      <c r="K4" s="235"/>
      <c r="L4" s="236"/>
      <c r="M4" s="77"/>
      <c r="N4" s="230" t="s">
        <v>369</v>
      </c>
      <c r="O4" s="30"/>
      <c r="P4" s="230" t="s">
        <v>370</v>
      </c>
      <c r="Q4" s="30"/>
      <c r="R4" s="30"/>
      <c r="S4" s="30"/>
      <c r="T4" s="31"/>
    </row>
    <row r="5" spans="1:20" ht="24" customHeight="1" x14ac:dyDescent="0.3">
      <c r="A5" s="70" t="s">
        <v>371</v>
      </c>
      <c r="B5" s="232" t="s">
        <v>372</v>
      </c>
      <c r="C5" s="233"/>
      <c r="D5" s="71" t="s">
        <v>373</v>
      </c>
      <c r="E5" s="72" t="s">
        <v>374</v>
      </c>
      <c r="F5" s="231"/>
      <c r="G5" s="231"/>
      <c r="H5" s="231"/>
      <c r="I5" s="231"/>
      <c r="J5" s="76" t="s">
        <v>410</v>
      </c>
      <c r="K5" s="76" t="s">
        <v>411</v>
      </c>
      <c r="L5" s="76" t="s">
        <v>412</v>
      </c>
      <c r="M5" s="78" t="s">
        <v>353</v>
      </c>
      <c r="N5" s="231"/>
      <c r="O5" s="72" t="s">
        <v>375</v>
      </c>
      <c r="P5" s="231"/>
      <c r="Q5" s="72" t="s">
        <v>376</v>
      </c>
      <c r="R5" s="72" t="s">
        <v>377</v>
      </c>
      <c r="S5" s="72" t="s">
        <v>376</v>
      </c>
      <c r="T5" s="32" t="s">
        <v>378</v>
      </c>
    </row>
    <row r="6" spans="1:20" x14ac:dyDescent="0.3">
      <c r="A6" s="33"/>
      <c r="B6" s="213"/>
      <c r="C6" s="214"/>
      <c r="D6" s="34"/>
      <c r="E6" s="34"/>
      <c r="F6" s="35"/>
      <c r="G6" s="124" t="str">
        <f>IF(F6="","",VLOOKUP(F6,'Trips - Per Diem Calc'!$A$6:$D$10,2))</f>
        <v/>
      </c>
      <c r="H6" s="124" t="str">
        <f>IF(F6="","",VLOOKUP(F6,'Trips - Per Diem Calc'!$A$6:$D$10,3))</f>
        <v/>
      </c>
      <c r="I6" s="120" t="b">
        <v>0</v>
      </c>
      <c r="J6" s="120" t="b">
        <v>0</v>
      </c>
      <c r="K6" s="121" t="b">
        <v>0</v>
      </c>
      <c r="L6" s="121" t="b">
        <v>0</v>
      </c>
      <c r="M6" s="125">
        <f>'Trips - Per Diem Calc'!S8</f>
        <v>0</v>
      </c>
      <c r="N6" s="36"/>
      <c r="O6" s="142">
        <v>0.625</v>
      </c>
      <c r="P6" s="134"/>
      <c r="Q6" s="128">
        <f t="shared" ref="Q6:Q32" si="0">ROUND(O6*P6,2)</f>
        <v>0</v>
      </c>
      <c r="R6" s="37"/>
      <c r="S6" s="38"/>
      <c r="T6" s="127">
        <f>SUBTOTAL(9,M6,N6,Q6,S6)</f>
        <v>0</v>
      </c>
    </row>
    <row r="7" spans="1:20" x14ac:dyDescent="0.3">
      <c r="A7" s="39"/>
      <c r="B7" s="215"/>
      <c r="C7" s="216"/>
      <c r="D7" s="40"/>
      <c r="E7" s="41"/>
      <c r="F7" s="35"/>
      <c r="G7" s="124" t="str">
        <f>IF(F7="","",VLOOKUP(F7,'Trips - Per Diem Calc'!$A$6:$D$10,2))</f>
        <v/>
      </c>
      <c r="H7" s="124" t="str">
        <f>IF(F7="","",VLOOKUP(F7,'Trips - Per Diem Calc'!$A$6:$D$10,3))</f>
        <v/>
      </c>
      <c r="I7" s="120" t="b">
        <v>0</v>
      </c>
      <c r="J7" s="120" t="b">
        <v>0</v>
      </c>
      <c r="K7" s="121" t="b">
        <v>0</v>
      </c>
      <c r="L7" s="121" t="b">
        <v>0</v>
      </c>
      <c r="M7" s="125">
        <f>'Trips - Per Diem Calc'!S9</f>
        <v>0</v>
      </c>
      <c r="N7" s="42"/>
      <c r="O7" s="142">
        <f>O6</f>
        <v>0.625</v>
      </c>
      <c r="P7" s="134"/>
      <c r="Q7" s="129">
        <f t="shared" si="0"/>
        <v>0</v>
      </c>
      <c r="R7" s="43"/>
      <c r="S7" s="44"/>
      <c r="T7" s="127">
        <f t="shared" ref="T7:T32" si="1">SUBTOTAL(9,M7,N7,Q7,S7)</f>
        <v>0</v>
      </c>
    </row>
    <row r="8" spans="1:20" x14ac:dyDescent="0.3">
      <c r="A8" s="45"/>
      <c r="B8" s="217"/>
      <c r="C8" s="218"/>
      <c r="D8" s="41"/>
      <c r="E8" s="41"/>
      <c r="F8" s="35"/>
      <c r="G8" s="124" t="str">
        <f>IF(F8="","",VLOOKUP(F8,'Trips - Per Diem Calc'!$A$6:$D$10,2))</f>
        <v/>
      </c>
      <c r="H8" s="124" t="str">
        <f>IF(F8="","",VLOOKUP(F8,'Trips - Per Diem Calc'!$A$6:$D$10,3))</f>
        <v/>
      </c>
      <c r="I8" s="120"/>
      <c r="J8" s="121" t="b">
        <v>0</v>
      </c>
      <c r="K8" s="121" t="b">
        <v>0</v>
      </c>
      <c r="L8" s="121" t="b">
        <v>0</v>
      </c>
      <c r="M8" s="125">
        <f>'Trips - Per Diem Calc'!S10</f>
        <v>0</v>
      </c>
      <c r="N8" s="42"/>
      <c r="O8" s="142">
        <f t="shared" ref="O8:O32" si="2">O7</f>
        <v>0.625</v>
      </c>
      <c r="P8" s="134"/>
      <c r="Q8" s="129">
        <f t="shared" si="0"/>
        <v>0</v>
      </c>
      <c r="R8" s="43"/>
      <c r="S8" s="44"/>
      <c r="T8" s="127">
        <f t="shared" si="1"/>
        <v>0</v>
      </c>
    </row>
    <row r="9" spans="1:20" x14ac:dyDescent="0.3">
      <c r="A9" s="46"/>
      <c r="B9" s="203"/>
      <c r="C9" s="204"/>
      <c r="D9" s="47"/>
      <c r="E9" s="47"/>
      <c r="F9" s="35"/>
      <c r="G9" s="124" t="str">
        <f>IF(F9="","",VLOOKUP(F9,'Trips - Per Diem Calc'!$A$6:$D$10,2))</f>
        <v/>
      </c>
      <c r="H9" s="124" t="str">
        <f>IF(F9="","",VLOOKUP(F9,'Trips - Per Diem Calc'!$A$6:$D$10,3))</f>
        <v/>
      </c>
      <c r="I9" s="120" t="b">
        <v>0</v>
      </c>
      <c r="J9" s="120" t="b">
        <v>0</v>
      </c>
      <c r="K9" s="121" t="b">
        <v>0</v>
      </c>
      <c r="L9" s="121" t="b">
        <v>0</v>
      </c>
      <c r="M9" s="125">
        <f>'Trips - Per Diem Calc'!S11</f>
        <v>0</v>
      </c>
      <c r="N9" s="48"/>
      <c r="O9" s="142">
        <f t="shared" si="2"/>
        <v>0.625</v>
      </c>
      <c r="P9" s="134"/>
      <c r="Q9" s="129">
        <f t="shared" si="0"/>
        <v>0</v>
      </c>
      <c r="R9" s="49"/>
      <c r="S9" s="50"/>
      <c r="T9" s="127">
        <f t="shared" si="1"/>
        <v>0</v>
      </c>
    </row>
    <row r="10" spans="1:20" x14ac:dyDescent="0.3">
      <c r="A10" s="46"/>
      <c r="B10" s="203"/>
      <c r="C10" s="204"/>
      <c r="D10" s="47"/>
      <c r="E10" s="47"/>
      <c r="F10" s="35"/>
      <c r="G10" s="124" t="str">
        <f>IF(F10="","",VLOOKUP(F10,'Trips - Per Diem Calc'!$A$6:$D$10,2))</f>
        <v/>
      </c>
      <c r="H10" s="124" t="str">
        <f>IF(F10="","",VLOOKUP(F10,'Trips - Per Diem Calc'!$A$6:$D$10,3))</f>
        <v/>
      </c>
      <c r="I10" s="120"/>
      <c r="J10" s="120" t="b">
        <v>0</v>
      </c>
      <c r="K10" s="121"/>
      <c r="L10" s="121" t="b">
        <v>0</v>
      </c>
      <c r="M10" s="125">
        <f>'Trips - Per Diem Calc'!S12</f>
        <v>0</v>
      </c>
      <c r="N10" s="48"/>
      <c r="O10" s="142">
        <f t="shared" si="2"/>
        <v>0.625</v>
      </c>
      <c r="P10" s="134"/>
      <c r="Q10" s="129">
        <f t="shared" si="0"/>
        <v>0</v>
      </c>
      <c r="R10" s="49"/>
      <c r="S10" s="50"/>
      <c r="T10" s="127">
        <f t="shared" si="1"/>
        <v>0</v>
      </c>
    </row>
    <row r="11" spans="1:20" x14ac:dyDescent="0.3">
      <c r="A11" s="51"/>
      <c r="B11" s="211"/>
      <c r="C11" s="212"/>
      <c r="D11" s="52"/>
      <c r="E11" s="52"/>
      <c r="F11" s="35"/>
      <c r="G11" s="124" t="str">
        <f>IF(F11="","",VLOOKUP(F11,'Trips - Per Diem Calc'!$A$6:$D$10,2))</f>
        <v/>
      </c>
      <c r="H11" s="124" t="str">
        <f>IF(F11="","",VLOOKUP(F11,'Trips - Per Diem Calc'!$A$6:$D$10,3))</f>
        <v/>
      </c>
      <c r="I11" s="120"/>
      <c r="J11" s="120" t="b">
        <v>0</v>
      </c>
      <c r="K11" s="121"/>
      <c r="L11" s="121"/>
      <c r="M11" s="125">
        <f>'Trips - Per Diem Calc'!S13</f>
        <v>0</v>
      </c>
      <c r="N11" s="53"/>
      <c r="O11" s="142">
        <f t="shared" si="2"/>
        <v>0.625</v>
      </c>
      <c r="P11" s="134"/>
      <c r="Q11" s="128">
        <f t="shared" si="0"/>
        <v>0</v>
      </c>
      <c r="R11" s="54"/>
      <c r="S11" s="55"/>
      <c r="T11" s="127">
        <f t="shared" si="1"/>
        <v>0</v>
      </c>
    </row>
    <row r="12" spans="1:20" x14ac:dyDescent="0.3">
      <c r="A12" s="46"/>
      <c r="B12" s="203"/>
      <c r="C12" s="204"/>
      <c r="D12" s="47"/>
      <c r="E12" s="47"/>
      <c r="F12" s="35"/>
      <c r="G12" s="124" t="str">
        <f>IF(F12="","",VLOOKUP(F12,'Trips - Per Diem Calc'!$A$6:$D$10,2))</f>
        <v/>
      </c>
      <c r="H12" s="124" t="str">
        <f>IF(F12="","",VLOOKUP(F12,'Trips - Per Diem Calc'!$A$6:$D$10,3))</f>
        <v/>
      </c>
      <c r="I12" s="120"/>
      <c r="J12" s="120" t="b">
        <v>0</v>
      </c>
      <c r="K12" s="121"/>
      <c r="L12" s="121"/>
      <c r="M12" s="125">
        <f>'Trips - Per Diem Calc'!S14</f>
        <v>0</v>
      </c>
      <c r="N12" s="48"/>
      <c r="O12" s="142">
        <f t="shared" si="2"/>
        <v>0.625</v>
      </c>
      <c r="P12" s="134"/>
      <c r="Q12" s="129">
        <f t="shared" si="0"/>
        <v>0</v>
      </c>
      <c r="R12" s="49"/>
      <c r="S12" s="50"/>
      <c r="T12" s="127">
        <f t="shared" si="1"/>
        <v>0</v>
      </c>
    </row>
    <row r="13" spans="1:20" x14ac:dyDescent="0.3">
      <c r="A13" s="46"/>
      <c r="B13" s="203"/>
      <c r="C13" s="204"/>
      <c r="D13" s="47"/>
      <c r="E13" s="47"/>
      <c r="F13" s="35"/>
      <c r="G13" s="124" t="str">
        <f>IF(F13="","",VLOOKUP(F13,'Trips - Per Diem Calc'!$A$6:$D$10,2))</f>
        <v/>
      </c>
      <c r="H13" s="124" t="str">
        <f>IF(F13="","",VLOOKUP(F13,'Trips - Per Diem Calc'!$A$6:$D$10,3))</f>
        <v/>
      </c>
      <c r="I13" s="120" t="b">
        <v>0</v>
      </c>
      <c r="J13" s="120" t="b">
        <v>0</v>
      </c>
      <c r="K13" s="121"/>
      <c r="L13" s="121"/>
      <c r="M13" s="125">
        <f>'Trips - Per Diem Calc'!S15</f>
        <v>0</v>
      </c>
      <c r="N13" s="48"/>
      <c r="O13" s="142">
        <f t="shared" si="2"/>
        <v>0.625</v>
      </c>
      <c r="P13" s="134"/>
      <c r="Q13" s="129">
        <f t="shared" si="0"/>
        <v>0</v>
      </c>
      <c r="R13" s="49"/>
      <c r="S13" s="50"/>
      <c r="T13" s="127">
        <f t="shared" si="1"/>
        <v>0</v>
      </c>
    </row>
    <row r="14" spans="1:20" x14ac:dyDescent="0.3">
      <c r="A14" s="46"/>
      <c r="B14" s="203"/>
      <c r="C14" s="204"/>
      <c r="D14" s="47"/>
      <c r="E14" s="47"/>
      <c r="F14" s="35"/>
      <c r="G14" s="124" t="str">
        <f>IF(F14="","",VLOOKUP(F14,'Trips - Per Diem Calc'!$A$6:$D$10,2))</f>
        <v/>
      </c>
      <c r="H14" s="124" t="str">
        <f>IF(F14="","",VLOOKUP(F14,'Trips - Per Diem Calc'!$A$6:$D$10,3))</f>
        <v/>
      </c>
      <c r="I14" s="120"/>
      <c r="J14" s="120" t="b">
        <v>0</v>
      </c>
      <c r="K14" s="121"/>
      <c r="L14" s="121"/>
      <c r="M14" s="125">
        <f>'Trips - Per Diem Calc'!S16</f>
        <v>0</v>
      </c>
      <c r="N14" s="48"/>
      <c r="O14" s="142">
        <f t="shared" si="2"/>
        <v>0.625</v>
      </c>
      <c r="P14" s="134"/>
      <c r="Q14" s="129">
        <f t="shared" si="0"/>
        <v>0</v>
      </c>
      <c r="R14" s="49"/>
      <c r="S14" s="50"/>
      <c r="T14" s="127">
        <f t="shared" si="1"/>
        <v>0</v>
      </c>
    </row>
    <row r="15" spans="1:20" x14ac:dyDescent="0.3">
      <c r="A15" s="46"/>
      <c r="B15" s="203"/>
      <c r="C15" s="204"/>
      <c r="D15" s="47"/>
      <c r="E15" s="47"/>
      <c r="F15" s="35"/>
      <c r="G15" s="124" t="str">
        <f>IF(F15="","",VLOOKUP(F15,'Trips - Per Diem Calc'!$A$6:$D$10,2))</f>
        <v/>
      </c>
      <c r="H15" s="124" t="str">
        <f>IF(F15="","",VLOOKUP(F15,'Trips - Per Diem Calc'!$A$6:$D$10,3))</f>
        <v/>
      </c>
      <c r="I15" s="120" t="b">
        <v>0</v>
      </c>
      <c r="J15" s="120" t="b">
        <v>0</v>
      </c>
      <c r="K15" s="121"/>
      <c r="L15" s="121"/>
      <c r="M15" s="125">
        <f>'Trips - Per Diem Calc'!S17</f>
        <v>0</v>
      </c>
      <c r="N15" s="48"/>
      <c r="O15" s="142">
        <f t="shared" si="2"/>
        <v>0.625</v>
      </c>
      <c r="P15" s="134"/>
      <c r="Q15" s="129">
        <f t="shared" si="0"/>
        <v>0</v>
      </c>
      <c r="R15" s="49"/>
      <c r="S15" s="50"/>
      <c r="T15" s="127">
        <f t="shared" si="1"/>
        <v>0</v>
      </c>
    </row>
    <row r="16" spans="1:20" x14ac:dyDescent="0.3">
      <c r="A16" s="51"/>
      <c r="B16" s="211"/>
      <c r="C16" s="212"/>
      <c r="D16" s="52"/>
      <c r="E16" s="52"/>
      <c r="F16" s="35"/>
      <c r="G16" s="124" t="str">
        <f>IF(F16="","",VLOOKUP(F16,'Trips - Per Diem Calc'!$A$6:$D$10,2))</f>
        <v/>
      </c>
      <c r="H16" s="124" t="str">
        <f>IF(F16="","",VLOOKUP(F16,'Trips - Per Diem Calc'!$A$6:$D$10,3))</f>
        <v/>
      </c>
      <c r="I16" s="120" t="b">
        <v>0</v>
      </c>
      <c r="J16" s="120" t="b">
        <v>0</v>
      </c>
      <c r="K16" s="121"/>
      <c r="L16" s="121"/>
      <c r="M16" s="125">
        <f>'Trips - Per Diem Calc'!S18</f>
        <v>0</v>
      </c>
      <c r="N16" s="53"/>
      <c r="O16" s="142">
        <f t="shared" si="2"/>
        <v>0.625</v>
      </c>
      <c r="P16" s="134"/>
      <c r="Q16" s="128">
        <f t="shared" si="0"/>
        <v>0</v>
      </c>
      <c r="R16" s="54"/>
      <c r="S16" s="55"/>
      <c r="T16" s="127">
        <f t="shared" si="1"/>
        <v>0</v>
      </c>
    </row>
    <row r="17" spans="1:20" x14ac:dyDescent="0.3">
      <c r="A17" s="46"/>
      <c r="B17" s="203"/>
      <c r="C17" s="204"/>
      <c r="D17" s="47"/>
      <c r="E17" s="47"/>
      <c r="F17" s="35"/>
      <c r="G17" s="124" t="str">
        <f>IF(F17="","",VLOOKUP(F17,'Trips - Per Diem Calc'!$A$6:$D$10,2))</f>
        <v/>
      </c>
      <c r="H17" s="124" t="str">
        <f>IF(F17="","",VLOOKUP(F17,'Trips - Per Diem Calc'!$A$6:$D$10,3))</f>
        <v/>
      </c>
      <c r="I17" s="120" t="b">
        <v>0</v>
      </c>
      <c r="J17" s="120" t="b">
        <v>0</v>
      </c>
      <c r="K17" s="121"/>
      <c r="L17" s="121"/>
      <c r="M17" s="125">
        <f>'Trips - Per Diem Calc'!S19</f>
        <v>0</v>
      </c>
      <c r="N17" s="48"/>
      <c r="O17" s="142">
        <f t="shared" si="2"/>
        <v>0.625</v>
      </c>
      <c r="P17" s="134"/>
      <c r="Q17" s="129">
        <f t="shared" si="0"/>
        <v>0</v>
      </c>
      <c r="R17" s="49"/>
      <c r="S17" s="50"/>
      <c r="T17" s="127">
        <f t="shared" si="1"/>
        <v>0</v>
      </c>
    </row>
    <row r="18" spans="1:20" x14ac:dyDescent="0.3">
      <c r="A18" s="46"/>
      <c r="B18" s="203"/>
      <c r="C18" s="204"/>
      <c r="D18" s="47"/>
      <c r="E18" s="47"/>
      <c r="F18" s="35"/>
      <c r="G18" s="124" t="str">
        <f>IF(F18="","",VLOOKUP(F18,'Trips - Per Diem Calc'!$A$6:$D$10,2))</f>
        <v/>
      </c>
      <c r="H18" s="124" t="str">
        <f>IF(F18="","",VLOOKUP(F18,'Trips - Per Diem Calc'!$A$6:$D$10,3))</f>
        <v/>
      </c>
      <c r="I18" s="120" t="b">
        <v>0</v>
      </c>
      <c r="J18" s="120" t="b">
        <v>0</v>
      </c>
      <c r="K18" s="121" t="b">
        <v>0</v>
      </c>
      <c r="L18" s="121"/>
      <c r="M18" s="125">
        <f>'Trips - Per Diem Calc'!S20</f>
        <v>0</v>
      </c>
      <c r="N18" s="48"/>
      <c r="O18" s="142">
        <f t="shared" si="2"/>
        <v>0.625</v>
      </c>
      <c r="P18" s="134"/>
      <c r="Q18" s="129">
        <f t="shared" si="0"/>
        <v>0</v>
      </c>
      <c r="R18" s="49"/>
      <c r="S18" s="50"/>
      <c r="T18" s="127">
        <f t="shared" si="1"/>
        <v>0</v>
      </c>
    </row>
    <row r="19" spans="1:20" x14ac:dyDescent="0.3">
      <c r="A19" s="46"/>
      <c r="B19" s="203"/>
      <c r="C19" s="204"/>
      <c r="D19" s="47"/>
      <c r="E19" s="47"/>
      <c r="F19" s="35"/>
      <c r="G19" s="124" t="str">
        <f>IF(F19="","",VLOOKUP(F19,'Trips - Per Diem Calc'!$A$6:$D$10,2))</f>
        <v/>
      </c>
      <c r="H19" s="124" t="str">
        <f>IF(F19="","",VLOOKUP(F19,'Trips - Per Diem Calc'!$A$6:$D$10,3))</f>
        <v/>
      </c>
      <c r="I19" s="120" t="b">
        <v>0</v>
      </c>
      <c r="J19" s="120" t="b">
        <v>0</v>
      </c>
      <c r="K19" s="121"/>
      <c r="L19" s="121" t="b">
        <v>0</v>
      </c>
      <c r="M19" s="125">
        <f>'Trips - Per Diem Calc'!S21</f>
        <v>0</v>
      </c>
      <c r="N19" s="48"/>
      <c r="O19" s="142">
        <f t="shared" si="2"/>
        <v>0.625</v>
      </c>
      <c r="P19" s="134"/>
      <c r="Q19" s="129">
        <f t="shared" si="0"/>
        <v>0</v>
      </c>
      <c r="R19" s="49"/>
      <c r="S19" s="50"/>
      <c r="T19" s="127">
        <f t="shared" si="1"/>
        <v>0</v>
      </c>
    </row>
    <row r="20" spans="1:20" x14ac:dyDescent="0.3">
      <c r="A20" s="46"/>
      <c r="B20" s="203"/>
      <c r="C20" s="204"/>
      <c r="D20" s="47"/>
      <c r="E20" s="47"/>
      <c r="F20" s="35"/>
      <c r="G20" s="124" t="str">
        <f>IF(F20="","",VLOOKUP(F20,'Trips - Per Diem Calc'!$A$6:$D$10,2))</f>
        <v/>
      </c>
      <c r="H20" s="124" t="str">
        <f>IF(F20="","",VLOOKUP(F20,'Trips - Per Diem Calc'!$A$6:$D$10,3))</f>
        <v/>
      </c>
      <c r="I20" s="120" t="b">
        <v>0</v>
      </c>
      <c r="J20" s="120" t="b">
        <v>0</v>
      </c>
      <c r="K20" s="121"/>
      <c r="L20" s="121"/>
      <c r="M20" s="125">
        <f>'Trips - Per Diem Calc'!S22</f>
        <v>0</v>
      </c>
      <c r="N20" s="48"/>
      <c r="O20" s="142">
        <f t="shared" si="2"/>
        <v>0.625</v>
      </c>
      <c r="P20" s="134"/>
      <c r="Q20" s="129">
        <f t="shared" si="0"/>
        <v>0</v>
      </c>
      <c r="R20" s="49"/>
      <c r="S20" s="50"/>
      <c r="T20" s="127">
        <f t="shared" si="1"/>
        <v>0</v>
      </c>
    </row>
    <row r="21" spans="1:20" x14ac:dyDescent="0.3">
      <c r="A21" s="51"/>
      <c r="B21" s="211"/>
      <c r="C21" s="212"/>
      <c r="D21" s="52"/>
      <c r="E21" s="52"/>
      <c r="F21" s="35"/>
      <c r="G21" s="124" t="str">
        <f>IF(F21="","",VLOOKUP(F21,'Trips - Per Diem Calc'!$A$6:$D$10,2))</f>
        <v/>
      </c>
      <c r="H21" s="124" t="str">
        <f>IF(F21="","",VLOOKUP(F21,'Trips - Per Diem Calc'!$A$6:$D$10,3))</f>
        <v/>
      </c>
      <c r="I21" s="120" t="b">
        <v>0</v>
      </c>
      <c r="J21" s="120" t="b">
        <v>0</v>
      </c>
      <c r="K21" s="121"/>
      <c r="L21" s="121"/>
      <c r="M21" s="125">
        <f>'Trips - Per Diem Calc'!S23</f>
        <v>0</v>
      </c>
      <c r="N21" s="53"/>
      <c r="O21" s="142">
        <f t="shared" si="2"/>
        <v>0.625</v>
      </c>
      <c r="P21" s="134"/>
      <c r="Q21" s="128">
        <f t="shared" si="0"/>
        <v>0</v>
      </c>
      <c r="R21" s="54"/>
      <c r="S21" s="55"/>
      <c r="T21" s="127">
        <f t="shared" si="1"/>
        <v>0</v>
      </c>
    </row>
    <row r="22" spans="1:20" x14ac:dyDescent="0.3">
      <c r="A22" s="46"/>
      <c r="B22" s="203"/>
      <c r="C22" s="204"/>
      <c r="D22" s="47"/>
      <c r="E22" s="47"/>
      <c r="F22" s="35"/>
      <c r="G22" s="124" t="str">
        <f>IF(F22="","",VLOOKUP(F22,'Trips - Per Diem Calc'!$A$6:$D$10,2))</f>
        <v/>
      </c>
      <c r="H22" s="124" t="str">
        <f>IF(F22="","",VLOOKUP(F22,'Trips - Per Diem Calc'!$A$6:$D$10,3))</f>
        <v/>
      </c>
      <c r="I22" s="120" t="b">
        <v>0</v>
      </c>
      <c r="J22" s="120" t="b">
        <v>0</v>
      </c>
      <c r="K22" s="121"/>
      <c r="L22" s="121"/>
      <c r="M22" s="125">
        <f>'Trips - Per Diem Calc'!S24</f>
        <v>0</v>
      </c>
      <c r="N22" s="48"/>
      <c r="O22" s="142">
        <f t="shared" si="2"/>
        <v>0.625</v>
      </c>
      <c r="P22" s="134"/>
      <c r="Q22" s="129">
        <f t="shared" si="0"/>
        <v>0</v>
      </c>
      <c r="R22" s="49"/>
      <c r="S22" s="50"/>
      <c r="T22" s="127">
        <f t="shared" si="1"/>
        <v>0</v>
      </c>
    </row>
    <row r="23" spans="1:20" x14ac:dyDescent="0.3">
      <c r="A23" s="46"/>
      <c r="B23" s="203"/>
      <c r="C23" s="204"/>
      <c r="D23" s="47"/>
      <c r="E23" s="47"/>
      <c r="F23" s="35"/>
      <c r="G23" s="124" t="str">
        <f>IF(F23="","",VLOOKUP(F23,'Trips - Per Diem Calc'!$A$6:$D$10,2))</f>
        <v/>
      </c>
      <c r="H23" s="124" t="str">
        <f>IF(F23="","",VLOOKUP(F23,'Trips - Per Diem Calc'!$A$6:$D$10,3))</f>
        <v/>
      </c>
      <c r="I23" s="120" t="b">
        <v>0</v>
      </c>
      <c r="J23" s="120" t="b">
        <v>0</v>
      </c>
      <c r="K23" s="121" t="b">
        <v>0</v>
      </c>
      <c r="L23" s="121" t="b">
        <v>0</v>
      </c>
      <c r="M23" s="125">
        <f>'Trips - Per Diem Calc'!S25</f>
        <v>0</v>
      </c>
      <c r="N23" s="48"/>
      <c r="O23" s="142">
        <f t="shared" si="2"/>
        <v>0.625</v>
      </c>
      <c r="P23" s="134"/>
      <c r="Q23" s="129">
        <f t="shared" si="0"/>
        <v>0</v>
      </c>
      <c r="R23" s="49"/>
      <c r="S23" s="50"/>
      <c r="T23" s="127">
        <f t="shared" si="1"/>
        <v>0</v>
      </c>
    </row>
    <row r="24" spans="1:20" x14ac:dyDescent="0.3">
      <c r="A24" s="46"/>
      <c r="B24" s="203"/>
      <c r="C24" s="204"/>
      <c r="D24" s="47"/>
      <c r="E24" s="47"/>
      <c r="F24" s="35"/>
      <c r="G24" s="124" t="str">
        <f>IF(F24="","",VLOOKUP(F24,'Trips - Per Diem Calc'!$A$6:$D$10,2))</f>
        <v/>
      </c>
      <c r="H24" s="124" t="str">
        <f>IF(F24="","",VLOOKUP(F24,'Trips - Per Diem Calc'!$A$6:$D$10,3))</f>
        <v/>
      </c>
      <c r="I24" s="120" t="b">
        <v>0</v>
      </c>
      <c r="J24" s="120" t="b">
        <v>0</v>
      </c>
      <c r="K24" s="121"/>
      <c r="L24" s="121"/>
      <c r="M24" s="125">
        <f>'Trips - Per Diem Calc'!S26</f>
        <v>0</v>
      </c>
      <c r="N24" s="48"/>
      <c r="O24" s="142">
        <f t="shared" si="2"/>
        <v>0.625</v>
      </c>
      <c r="P24" s="134"/>
      <c r="Q24" s="129">
        <f t="shared" si="0"/>
        <v>0</v>
      </c>
      <c r="R24" s="49"/>
      <c r="S24" s="50"/>
      <c r="T24" s="127">
        <f t="shared" si="1"/>
        <v>0</v>
      </c>
    </row>
    <row r="25" spans="1:20" x14ac:dyDescent="0.3">
      <c r="A25" s="46"/>
      <c r="B25" s="203"/>
      <c r="C25" s="204"/>
      <c r="D25" s="47"/>
      <c r="E25" s="47"/>
      <c r="F25" s="35"/>
      <c r="G25" s="124" t="str">
        <f>IF(F25="","",VLOOKUP(F25,'Trips - Per Diem Calc'!$A$6:$D$10,2))</f>
        <v/>
      </c>
      <c r="H25" s="124" t="str">
        <f>IF(F25="","",VLOOKUP(F25,'Trips - Per Diem Calc'!$A$6:$D$10,3))</f>
        <v/>
      </c>
      <c r="I25" s="120" t="b">
        <v>0</v>
      </c>
      <c r="J25" s="120" t="b">
        <v>0</v>
      </c>
      <c r="K25" s="121"/>
      <c r="L25" s="121"/>
      <c r="M25" s="125">
        <f>'Trips - Per Diem Calc'!S27</f>
        <v>0</v>
      </c>
      <c r="N25" s="48"/>
      <c r="O25" s="142">
        <f t="shared" si="2"/>
        <v>0.625</v>
      </c>
      <c r="P25" s="134"/>
      <c r="Q25" s="129">
        <f t="shared" si="0"/>
        <v>0</v>
      </c>
      <c r="R25" s="49"/>
      <c r="S25" s="50"/>
      <c r="T25" s="127">
        <f t="shared" si="1"/>
        <v>0</v>
      </c>
    </row>
    <row r="26" spans="1:20" x14ac:dyDescent="0.3">
      <c r="A26" s="46"/>
      <c r="B26" s="203"/>
      <c r="C26" s="204"/>
      <c r="D26" s="47"/>
      <c r="E26" s="47"/>
      <c r="F26" s="35"/>
      <c r="G26" s="124" t="str">
        <f>IF(F26="","",VLOOKUP(F26,'Trips - Per Diem Calc'!$A$6:$D$10,2))</f>
        <v/>
      </c>
      <c r="H26" s="124" t="str">
        <f>IF(F26="","",VLOOKUP(F26,'Trips - Per Diem Calc'!$A$6:$D$10,3))</f>
        <v/>
      </c>
      <c r="I26" s="120" t="b">
        <v>0</v>
      </c>
      <c r="J26" s="120" t="b">
        <v>0</v>
      </c>
      <c r="K26" s="121"/>
      <c r="L26" s="121"/>
      <c r="M26" s="125">
        <f>'Trips - Per Diem Calc'!S28</f>
        <v>0</v>
      </c>
      <c r="N26" s="48"/>
      <c r="O26" s="142">
        <f t="shared" si="2"/>
        <v>0.625</v>
      </c>
      <c r="P26" s="134"/>
      <c r="Q26" s="129">
        <f t="shared" si="0"/>
        <v>0</v>
      </c>
      <c r="R26" s="49"/>
      <c r="S26" s="50"/>
      <c r="T26" s="127">
        <f t="shared" si="1"/>
        <v>0</v>
      </c>
    </row>
    <row r="27" spans="1:20" x14ac:dyDescent="0.3">
      <c r="A27" s="46"/>
      <c r="B27" s="203"/>
      <c r="C27" s="204"/>
      <c r="D27" s="47"/>
      <c r="E27" s="47"/>
      <c r="F27" s="35"/>
      <c r="G27" s="124" t="str">
        <f>IF(F27="","",VLOOKUP(F27,'Trips - Per Diem Calc'!$A$6:$D$10,2))</f>
        <v/>
      </c>
      <c r="H27" s="124" t="str">
        <f>IF(F27="","",VLOOKUP(F27,'Trips - Per Diem Calc'!$A$6:$D$10,3))</f>
        <v/>
      </c>
      <c r="I27" s="120" t="b">
        <v>0</v>
      </c>
      <c r="J27" s="120" t="b">
        <v>0</v>
      </c>
      <c r="K27" s="121"/>
      <c r="L27" s="121"/>
      <c r="M27" s="125">
        <f>'Trips - Per Diem Calc'!S29</f>
        <v>0</v>
      </c>
      <c r="N27" s="48"/>
      <c r="O27" s="142">
        <f t="shared" si="2"/>
        <v>0.625</v>
      </c>
      <c r="P27" s="134"/>
      <c r="Q27" s="129">
        <f t="shared" si="0"/>
        <v>0</v>
      </c>
      <c r="R27" s="49"/>
      <c r="S27" s="50"/>
      <c r="T27" s="127">
        <f t="shared" si="1"/>
        <v>0</v>
      </c>
    </row>
    <row r="28" spans="1:20" x14ac:dyDescent="0.3">
      <c r="A28" s="46"/>
      <c r="B28" s="201"/>
      <c r="C28" s="202"/>
      <c r="D28" s="47"/>
      <c r="E28" s="47"/>
      <c r="F28" s="35"/>
      <c r="G28" s="124" t="str">
        <f>IF(F28="","",VLOOKUP(F28,'Trips - Per Diem Calc'!$A$6:$D$10,2))</f>
        <v/>
      </c>
      <c r="H28" s="124" t="str">
        <f>IF(F28="","",VLOOKUP(F28,'Trips - Per Diem Calc'!$A$6:$D$10,3))</f>
        <v/>
      </c>
      <c r="I28" s="120" t="b">
        <v>0</v>
      </c>
      <c r="J28" s="120" t="b">
        <v>0</v>
      </c>
      <c r="K28" s="121"/>
      <c r="L28" s="121"/>
      <c r="M28" s="125">
        <f>'Trips - Per Diem Calc'!S30</f>
        <v>0</v>
      </c>
      <c r="N28" s="57"/>
      <c r="O28" s="142">
        <f t="shared" si="2"/>
        <v>0.625</v>
      </c>
      <c r="P28" s="134"/>
      <c r="Q28" s="129">
        <f t="shared" si="0"/>
        <v>0</v>
      </c>
      <c r="R28" s="56"/>
      <c r="S28" s="50"/>
      <c r="T28" s="127">
        <f t="shared" si="1"/>
        <v>0</v>
      </c>
    </row>
    <row r="29" spans="1:20" x14ac:dyDescent="0.3">
      <c r="A29" s="46"/>
      <c r="B29" s="201"/>
      <c r="C29" s="202"/>
      <c r="D29" s="47"/>
      <c r="E29" s="47"/>
      <c r="F29" s="35"/>
      <c r="G29" s="124" t="str">
        <f>IF(F29="","",VLOOKUP(F29,'Trips - Per Diem Calc'!$A$6:$D$10,2))</f>
        <v/>
      </c>
      <c r="H29" s="124" t="str">
        <f>IF(F29="","",VLOOKUP(F29,'Trips - Per Diem Calc'!$A$6:$D$10,3))</f>
        <v/>
      </c>
      <c r="I29" s="120" t="b">
        <v>0</v>
      </c>
      <c r="J29" s="120" t="b">
        <v>0</v>
      </c>
      <c r="K29" s="121"/>
      <c r="L29" s="121"/>
      <c r="M29" s="125">
        <f>'Trips - Per Diem Calc'!S31</f>
        <v>0</v>
      </c>
      <c r="N29" s="57"/>
      <c r="O29" s="142">
        <f t="shared" si="2"/>
        <v>0.625</v>
      </c>
      <c r="P29" s="134"/>
      <c r="Q29" s="129">
        <f t="shared" si="0"/>
        <v>0</v>
      </c>
      <c r="R29" s="56"/>
      <c r="S29" s="50"/>
      <c r="T29" s="127">
        <f t="shared" si="1"/>
        <v>0</v>
      </c>
    </row>
    <row r="30" spans="1:20" x14ac:dyDescent="0.3">
      <c r="A30" s="46"/>
      <c r="B30" s="201"/>
      <c r="C30" s="202"/>
      <c r="D30" s="47"/>
      <c r="E30" s="47"/>
      <c r="F30" s="35"/>
      <c r="G30" s="124" t="str">
        <f>IF(F30="","",VLOOKUP(F30,'Trips - Per Diem Calc'!$A$6:$D$10,2))</f>
        <v/>
      </c>
      <c r="H30" s="124" t="str">
        <f>IF(F30="","",VLOOKUP(F30,'Trips - Per Diem Calc'!$A$6:$D$10,3))</f>
        <v/>
      </c>
      <c r="I30" s="120" t="b">
        <v>0</v>
      </c>
      <c r="J30" s="120" t="b">
        <v>0</v>
      </c>
      <c r="K30" s="121"/>
      <c r="L30" s="121"/>
      <c r="M30" s="125">
        <f>'Trips - Per Diem Calc'!S32</f>
        <v>0</v>
      </c>
      <c r="N30" s="57"/>
      <c r="O30" s="142">
        <f t="shared" si="2"/>
        <v>0.625</v>
      </c>
      <c r="P30" s="134"/>
      <c r="Q30" s="129">
        <f t="shared" si="0"/>
        <v>0</v>
      </c>
      <c r="R30" s="56"/>
      <c r="S30" s="50"/>
      <c r="T30" s="127">
        <f t="shared" si="1"/>
        <v>0</v>
      </c>
    </row>
    <row r="31" spans="1:20" x14ac:dyDescent="0.3">
      <c r="A31" s="46"/>
      <c r="B31" s="201"/>
      <c r="C31" s="202"/>
      <c r="D31" s="47"/>
      <c r="E31" s="47"/>
      <c r="F31" s="35"/>
      <c r="G31" s="124" t="str">
        <f>IF(F31="","",VLOOKUP(F31,'Trips - Per Diem Calc'!$A$6:$D$10,2))</f>
        <v/>
      </c>
      <c r="H31" s="124" t="str">
        <f>IF(F31="","",VLOOKUP(F31,'Trips - Per Diem Calc'!$A$6:$D$10,3))</f>
        <v/>
      </c>
      <c r="I31" s="120" t="b">
        <v>0</v>
      </c>
      <c r="J31" s="120" t="b">
        <v>0</v>
      </c>
      <c r="K31" s="121"/>
      <c r="L31" s="121"/>
      <c r="M31" s="125">
        <f>'Trips - Per Diem Calc'!S33</f>
        <v>0</v>
      </c>
      <c r="N31" s="57"/>
      <c r="O31" s="142">
        <f t="shared" si="2"/>
        <v>0.625</v>
      </c>
      <c r="P31" s="134"/>
      <c r="Q31" s="129">
        <f t="shared" si="0"/>
        <v>0</v>
      </c>
      <c r="R31" s="56"/>
      <c r="S31" s="50"/>
      <c r="T31" s="127">
        <f t="shared" si="1"/>
        <v>0</v>
      </c>
    </row>
    <row r="32" spans="1:20" x14ac:dyDescent="0.3">
      <c r="A32" s="46"/>
      <c r="B32" s="203"/>
      <c r="C32" s="204"/>
      <c r="D32" s="58"/>
      <c r="E32" s="58"/>
      <c r="F32" s="35"/>
      <c r="G32" s="124" t="str">
        <f>IF(F32="","",VLOOKUP(F32,'Trips - Per Diem Calc'!$A$6:$D$10,2))</f>
        <v/>
      </c>
      <c r="H32" s="124" t="str">
        <f>IF(F32="","",VLOOKUP(F32,'Trips - Per Diem Calc'!$A$6:$D$10,3))</f>
        <v/>
      </c>
      <c r="I32" s="120" t="b">
        <v>0</v>
      </c>
      <c r="J32" s="120" t="b">
        <v>0</v>
      </c>
      <c r="K32" s="121"/>
      <c r="L32" s="121" t="b">
        <v>0</v>
      </c>
      <c r="M32" s="125">
        <f>'Trips - Per Diem Calc'!S34</f>
        <v>0</v>
      </c>
      <c r="N32" s="48"/>
      <c r="O32" s="142">
        <f t="shared" si="2"/>
        <v>0.625</v>
      </c>
      <c r="P32" s="134"/>
      <c r="Q32" s="129">
        <f t="shared" si="0"/>
        <v>0</v>
      </c>
      <c r="R32" s="49"/>
      <c r="S32" s="50"/>
      <c r="T32" s="127">
        <f t="shared" si="1"/>
        <v>0</v>
      </c>
    </row>
    <row r="33" spans="1:20" x14ac:dyDescent="0.3">
      <c r="A33" s="208"/>
      <c r="B33" s="209"/>
      <c r="C33" s="209"/>
      <c r="D33" s="210"/>
      <c r="E33" s="130" t="s">
        <v>380</v>
      </c>
      <c r="F33" s="131"/>
      <c r="G33" s="131"/>
      <c r="H33" s="126"/>
      <c r="I33" s="126"/>
      <c r="J33" s="126"/>
      <c r="K33" s="126"/>
      <c r="L33" s="126"/>
      <c r="M33" s="126">
        <f>SUM(M6:M32)</f>
        <v>0</v>
      </c>
      <c r="N33" s="126">
        <f>SUM(N6:N32)</f>
        <v>0</v>
      </c>
      <c r="O33" s="126"/>
      <c r="P33" s="135">
        <f>SUM(P6:P32)</f>
        <v>0</v>
      </c>
      <c r="Q33" s="126">
        <f>SUM(Q6:Q32)</f>
        <v>0</v>
      </c>
      <c r="R33" s="126"/>
      <c r="S33" s="126">
        <f>SUM(S6:S32)</f>
        <v>0</v>
      </c>
      <c r="T33" s="126">
        <f>SUM(M33+N33+Q33+S33)</f>
        <v>0</v>
      </c>
    </row>
    <row r="34" spans="1:20" x14ac:dyDescent="0.3">
      <c r="A34" s="122" t="s">
        <v>379</v>
      </c>
      <c r="B34" s="205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7"/>
      <c r="O34" s="196" t="s">
        <v>382</v>
      </c>
      <c r="P34" s="200"/>
      <c r="Q34" s="197"/>
      <c r="R34" s="123" t="s">
        <v>383</v>
      </c>
      <c r="S34" s="196" t="s">
        <v>384</v>
      </c>
      <c r="T34" s="197"/>
    </row>
    <row r="35" spans="1:20" x14ac:dyDescent="0.3">
      <c r="A35" s="122" t="s">
        <v>381</v>
      </c>
      <c r="B35" s="182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5"/>
      <c r="P35" s="186"/>
      <c r="Q35" s="187"/>
      <c r="R35" s="59"/>
      <c r="S35" s="198"/>
      <c r="T35" s="199"/>
    </row>
    <row r="36" spans="1:20" x14ac:dyDescent="0.3">
      <c r="A36" s="122" t="s">
        <v>385</v>
      </c>
      <c r="B36" s="182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5"/>
      <c r="P36" s="186"/>
      <c r="Q36" s="187"/>
      <c r="R36" s="59"/>
      <c r="S36" s="198"/>
      <c r="T36" s="199"/>
    </row>
    <row r="37" spans="1:20" x14ac:dyDescent="0.3">
      <c r="A37" s="122" t="s">
        <v>386</v>
      </c>
      <c r="B37" s="182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4"/>
      <c r="O37" s="185"/>
      <c r="P37" s="186"/>
      <c r="Q37" s="187"/>
      <c r="R37" s="60"/>
      <c r="S37" s="188"/>
      <c r="T37" s="189"/>
    </row>
    <row r="38" spans="1:20" x14ac:dyDescent="0.3">
      <c r="A38" s="190"/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2"/>
      <c r="O38" s="185"/>
      <c r="P38" s="186"/>
      <c r="Q38" s="187"/>
      <c r="R38" s="60"/>
      <c r="S38" s="188"/>
      <c r="T38" s="189"/>
    </row>
    <row r="39" spans="1:20" x14ac:dyDescent="0.3">
      <c r="A39" s="193"/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5"/>
      <c r="O39" s="185"/>
      <c r="P39" s="186"/>
      <c r="Q39" s="187"/>
      <c r="R39" s="60"/>
      <c r="S39" s="188"/>
      <c r="T39" s="189"/>
    </row>
    <row r="40" spans="1:20" x14ac:dyDescent="0.3">
      <c r="A40" s="162" t="s">
        <v>387</v>
      </c>
      <c r="B40" s="159"/>
      <c r="C40" s="160"/>
      <c r="D40" s="162" t="s">
        <v>388</v>
      </c>
      <c r="E40" s="159"/>
      <c r="F40" s="160"/>
      <c r="G40" s="81"/>
      <c r="H40" s="170" t="s">
        <v>389</v>
      </c>
      <c r="I40" s="171"/>
      <c r="J40" s="171"/>
      <c r="K40" s="171"/>
      <c r="L40" s="171"/>
      <c r="M40" s="171"/>
      <c r="N40" s="172"/>
      <c r="O40" s="173"/>
      <c r="P40" s="174"/>
      <c r="Q40" s="174"/>
      <c r="R40" s="174"/>
      <c r="S40" s="174"/>
      <c r="T40" s="175"/>
    </row>
    <row r="41" spans="1:20" x14ac:dyDescent="0.3">
      <c r="A41" s="169"/>
      <c r="B41" s="165"/>
      <c r="C41" s="165"/>
      <c r="D41" s="169"/>
      <c r="E41" s="165"/>
      <c r="F41" s="166"/>
      <c r="G41" s="79"/>
      <c r="H41" s="176"/>
      <c r="I41" s="177"/>
      <c r="J41" s="177"/>
      <c r="K41" s="177"/>
      <c r="L41" s="177"/>
      <c r="M41" s="177"/>
      <c r="N41" s="178"/>
      <c r="O41" s="179" t="s">
        <v>390</v>
      </c>
      <c r="P41" s="180"/>
      <c r="Q41" s="180"/>
      <c r="R41" s="181"/>
      <c r="S41" s="162" t="s">
        <v>362</v>
      </c>
      <c r="T41" s="160"/>
    </row>
    <row r="42" spans="1:20" x14ac:dyDescent="0.3">
      <c r="A42" s="162" t="s">
        <v>391</v>
      </c>
      <c r="B42" s="159"/>
      <c r="C42" s="160"/>
      <c r="D42" s="162" t="s">
        <v>1</v>
      </c>
      <c r="E42" s="159"/>
      <c r="F42" s="160"/>
      <c r="G42" s="66"/>
      <c r="H42" s="85" t="s">
        <v>0</v>
      </c>
      <c r="I42" s="162" t="s">
        <v>392</v>
      </c>
      <c r="J42" s="159"/>
      <c r="K42" s="159"/>
      <c r="L42" s="159"/>
      <c r="M42" s="159"/>
      <c r="N42" s="160"/>
      <c r="O42" s="163"/>
      <c r="P42" s="163"/>
      <c r="Q42" s="163"/>
      <c r="R42" s="164"/>
      <c r="S42" s="167"/>
      <c r="T42" s="168"/>
    </row>
    <row r="43" spans="1:20" x14ac:dyDescent="0.3">
      <c r="A43" s="169"/>
      <c r="B43" s="165"/>
      <c r="C43" s="166"/>
      <c r="D43" s="169"/>
      <c r="E43" s="165"/>
      <c r="F43" s="166"/>
      <c r="G43" s="82"/>
      <c r="H43" s="73"/>
      <c r="I43" s="74"/>
      <c r="J43" s="75"/>
      <c r="K43" s="75"/>
      <c r="L43" s="75"/>
      <c r="M43" s="75"/>
      <c r="N43" s="80"/>
      <c r="O43" s="165"/>
      <c r="P43" s="165"/>
      <c r="Q43" s="165"/>
      <c r="R43" s="166"/>
      <c r="S43" s="167"/>
      <c r="T43" s="168"/>
    </row>
    <row r="44" spans="1:20" ht="20.399999999999999" customHeight="1" x14ac:dyDescent="0.3">
      <c r="A44" s="152" t="s">
        <v>393</v>
      </c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4"/>
      <c r="N44" s="132"/>
      <c r="O44" s="152" t="s">
        <v>394</v>
      </c>
      <c r="P44" s="153"/>
      <c r="Q44" s="153"/>
      <c r="R44" s="154"/>
      <c r="S44" s="67" t="s">
        <v>395</v>
      </c>
      <c r="T44" s="68"/>
    </row>
    <row r="45" spans="1:20" x14ac:dyDescent="0.3">
      <c r="A45" s="155" t="s">
        <v>396</v>
      </c>
      <c r="B45" s="156"/>
      <c r="C45" s="156"/>
      <c r="D45" s="156"/>
      <c r="E45" s="156"/>
      <c r="F45" s="157"/>
      <c r="G45" s="84"/>
      <c r="H45" s="158" t="s">
        <v>362</v>
      </c>
      <c r="I45" s="159"/>
      <c r="J45" s="159"/>
      <c r="K45" s="159"/>
      <c r="L45" s="159"/>
      <c r="M45" s="159"/>
      <c r="N45" s="160"/>
      <c r="O45" s="161" t="s">
        <v>397</v>
      </c>
      <c r="P45" s="161"/>
      <c r="Q45" s="161"/>
      <c r="R45" s="161"/>
      <c r="S45" s="162" t="s">
        <v>362</v>
      </c>
      <c r="T45" s="160"/>
    </row>
    <row r="46" spans="1:20" x14ac:dyDescent="0.3">
      <c r="A46" s="143"/>
      <c r="B46" s="144"/>
      <c r="C46" s="144"/>
      <c r="D46" s="144"/>
      <c r="E46" s="144"/>
      <c r="F46" s="145"/>
      <c r="G46" s="83"/>
      <c r="H46" s="146"/>
      <c r="I46" s="147"/>
      <c r="J46" s="147"/>
      <c r="K46" s="147"/>
      <c r="L46" s="147"/>
      <c r="M46" s="147"/>
      <c r="N46" s="148"/>
      <c r="O46" s="149"/>
      <c r="P46" s="149"/>
      <c r="Q46" s="149"/>
      <c r="R46" s="149"/>
      <c r="S46" s="150"/>
      <c r="T46" s="151"/>
    </row>
    <row r="47" spans="1:20" x14ac:dyDescent="0.3">
      <c r="A47" s="133" t="s">
        <v>504</v>
      </c>
    </row>
  </sheetData>
  <sheetProtection algorithmName="SHA-512" hashValue="iXL2gNYsX/I08T/gwVZrW0mCdqaeDEQTChVo0zTZlLIivw9cdxDbkKLbY6mvMBE+cPBD9FSMCAql2gDxBPqMYw==" saltValue="lEqvQOs01KMIsqHge+gv8g==" spinCount="100000" sheet="1" objects="1" scenarios="1"/>
  <mergeCells count="92">
    <mergeCell ref="A1:B1"/>
    <mergeCell ref="D1:Q1"/>
    <mergeCell ref="S1:T1"/>
    <mergeCell ref="A2:B2"/>
    <mergeCell ref="D2:Q2"/>
    <mergeCell ref="S2:T2"/>
    <mergeCell ref="B4:C4"/>
    <mergeCell ref="N4:N5"/>
    <mergeCell ref="P4:P5"/>
    <mergeCell ref="B5:C5"/>
    <mergeCell ref="J4:L4"/>
    <mergeCell ref="I4:I5"/>
    <mergeCell ref="F4:F5"/>
    <mergeCell ref="G4:G5"/>
    <mergeCell ref="H4:H5"/>
    <mergeCell ref="B3:C3"/>
    <mergeCell ref="D3:E3"/>
    <mergeCell ref="F3:H3"/>
    <mergeCell ref="O3:Q3"/>
    <mergeCell ref="R3:S3"/>
    <mergeCell ref="I3:M3"/>
    <mergeCell ref="B17:C17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0:C30"/>
    <mergeCell ref="B31:C31"/>
    <mergeCell ref="B32:C32"/>
    <mergeCell ref="B34:N34"/>
    <mergeCell ref="A33:D33"/>
    <mergeCell ref="S34:T34"/>
    <mergeCell ref="B35:N35"/>
    <mergeCell ref="O35:Q35"/>
    <mergeCell ref="S35:T35"/>
    <mergeCell ref="B36:N36"/>
    <mergeCell ref="O36:Q36"/>
    <mergeCell ref="S36:T36"/>
    <mergeCell ref="O34:Q34"/>
    <mergeCell ref="B37:N37"/>
    <mergeCell ref="O37:Q37"/>
    <mergeCell ref="S37:T37"/>
    <mergeCell ref="A38:N39"/>
    <mergeCell ref="O38:Q38"/>
    <mergeCell ref="S38:T38"/>
    <mergeCell ref="O39:Q39"/>
    <mergeCell ref="S39:T39"/>
    <mergeCell ref="A40:C40"/>
    <mergeCell ref="D40:F40"/>
    <mergeCell ref="H40:N40"/>
    <mergeCell ref="O40:T40"/>
    <mergeCell ref="A41:C41"/>
    <mergeCell ref="D41:F41"/>
    <mergeCell ref="H41:N41"/>
    <mergeCell ref="O41:R41"/>
    <mergeCell ref="S41:T41"/>
    <mergeCell ref="A42:C42"/>
    <mergeCell ref="D42:F42"/>
    <mergeCell ref="O42:R43"/>
    <mergeCell ref="S42:T43"/>
    <mergeCell ref="A43:C43"/>
    <mergeCell ref="D43:F43"/>
    <mergeCell ref="I42:N42"/>
    <mergeCell ref="A46:F46"/>
    <mergeCell ref="H46:N46"/>
    <mergeCell ref="O46:R46"/>
    <mergeCell ref="S46:T46"/>
    <mergeCell ref="O44:R44"/>
    <mergeCell ref="A45:F45"/>
    <mergeCell ref="H45:N45"/>
    <mergeCell ref="O45:R45"/>
    <mergeCell ref="S45:T45"/>
    <mergeCell ref="A44:M44"/>
  </mergeCells>
  <dataValidations count="2">
    <dataValidation type="list" allowBlank="1" showInputMessage="1" showErrorMessage="1" sqref="F6:F32" xr:uid="{00000000-0002-0000-0000-000000000000}">
      <formula1>trip</formula1>
    </dataValidation>
    <dataValidation type="custom" allowBlank="1" showInputMessage="1" showErrorMessage="1" sqref="G6:M32" xr:uid="{00000000-0002-0000-0000-000001000000}">
      <formula1>ERD_State</formula1>
    </dataValidation>
  </dataValidations>
  <pageMargins left="0.25" right="0.25" top="0.75" bottom="0.75" header="0.3" footer="0.3"/>
  <pageSetup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10</xdr:col>
                    <xdr:colOff>45720</xdr:colOff>
                    <xdr:row>5</xdr:row>
                    <xdr:rowOff>0</xdr:rowOff>
                  </from>
                  <to>
                    <xdr:col>11</xdr:col>
                    <xdr:colOff>60960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11</xdr:col>
                    <xdr:colOff>38100</xdr:colOff>
                    <xdr:row>5</xdr:row>
                    <xdr:rowOff>0</xdr:rowOff>
                  </from>
                  <to>
                    <xdr:col>12</xdr:col>
                    <xdr:colOff>38100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6" name="Check Box 18">
              <controlPr defaultSize="0" autoFill="0" autoLine="0" autoPict="0">
                <anchor moveWithCells="1">
                  <from>
                    <xdr:col>9</xdr:col>
                    <xdr:colOff>68580</xdr:colOff>
                    <xdr:row>6</xdr:row>
                    <xdr:rowOff>152400</xdr:rowOff>
                  </from>
                  <to>
                    <xdr:col>10</xdr:col>
                    <xdr:colOff>68580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7" name="Check Box 19">
              <controlPr defaultSize="0" autoFill="0" autoLine="0" autoPict="0">
                <anchor moveWithCells="1">
                  <from>
                    <xdr:col>10</xdr:col>
                    <xdr:colOff>45720</xdr:colOff>
                    <xdr:row>6</xdr:row>
                    <xdr:rowOff>175260</xdr:rowOff>
                  </from>
                  <to>
                    <xdr:col>11</xdr:col>
                    <xdr:colOff>60960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8" name="Check Box 20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160020</xdr:rowOff>
                  </from>
                  <to>
                    <xdr:col>12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9" name="Check Box 21">
              <controlPr defaultSize="0" autoFill="0" autoLine="0" autoPict="0">
                <anchor moveWithCells="1">
                  <from>
                    <xdr:col>9</xdr:col>
                    <xdr:colOff>68580</xdr:colOff>
                    <xdr:row>7</xdr:row>
                    <xdr:rowOff>152400</xdr:rowOff>
                  </from>
                  <to>
                    <xdr:col>10</xdr:col>
                    <xdr:colOff>68580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0" name="Check Box 22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160020</xdr:rowOff>
                  </from>
                  <to>
                    <xdr:col>12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defaultSize="0" autoFill="0" autoLine="0" autoPict="0">
                <anchor moveWithCells="1">
                  <from>
                    <xdr:col>9</xdr:col>
                    <xdr:colOff>68580</xdr:colOff>
                    <xdr:row>7</xdr:row>
                    <xdr:rowOff>152400</xdr:rowOff>
                  </from>
                  <to>
                    <xdr:col>10</xdr:col>
                    <xdr:colOff>68580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2" name="Check Box 24">
              <controlPr defaultSize="0" autoFill="0" autoLine="0" autoPict="0">
                <anchor moveWithCells="1">
                  <from>
                    <xdr:col>10</xdr:col>
                    <xdr:colOff>45720</xdr:colOff>
                    <xdr:row>7</xdr:row>
                    <xdr:rowOff>175260</xdr:rowOff>
                  </from>
                  <to>
                    <xdr:col>11</xdr:col>
                    <xdr:colOff>60960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Check Box 25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160020</xdr:rowOff>
                  </from>
                  <to>
                    <xdr:col>12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defaultSize="0" autoFill="0" autoLine="0" autoPict="0">
                <anchor moveWithCells="1">
                  <from>
                    <xdr:col>9</xdr:col>
                    <xdr:colOff>68580</xdr:colOff>
                    <xdr:row>8</xdr:row>
                    <xdr:rowOff>152400</xdr:rowOff>
                  </from>
                  <to>
                    <xdr:col>10</xdr:col>
                    <xdr:colOff>68580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5" name="Check Box 27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160020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6" name="Check Box 28">
              <controlPr defaultSize="0" autoFill="0" autoLine="0" autoPict="0">
                <anchor moveWithCells="1">
                  <from>
                    <xdr:col>9</xdr:col>
                    <xdr:colOff>68580</xdr:colOff>
                    <xdr:row>8</xdr:row>
                    <xdr:rowOff>152400</xdr:rowOff>
                  </from>
                  <to>
                    <xdr:col>10</xdr:col>
                    <xdr:colOff>68580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7" name="Check Box 29">
              <controlPr defaultSize="0" autoFill="0" autoLine="0" autoPict="0">
                <anchor moveWithCells="1">
                  <from>
                    <xdr:col>10</xdr:col>
                    <xdr:colOff>45720</xdr:colOff>
                    <xdr:row>8</xdr:row>
                    <xdr:rowOff>175260</xdr:rowOff>
                  </from>
                  <to>
                    <xdr:col>11</xdr:col>
                    <xdr:colOff>60960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8" name="Check Box 30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160020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9</xdr:col>
                    <xdr:colOff>68580</xdr:colOff>
                    <xdr:row>9</xdr:row>
                    <xdr:rowOff>152400</xdr:rowOff>
                  </from>
                  <to>
                    <xdr:col>10</xdr:col>
                    <xdr:colOff>68580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160020</xdr:rowOff>
                  </from>
                  <to>
                    <xdr:col>12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1" name="Check Box 33">
              <controlPr defaultSize="0" autoFill="0" autoLine="0" autoPict="0">
                <anchor moveWithCells="1">
                  <from>
                    <xdr:col>9</xdr:col>
                    <xdr:colOff>68580</xdr:colOff>
                    <xdr:row>9</xdr:row>
                    <xdr:rowOff>152400</xdr:rowOff>
                  </from>
                  <to>
                    <xdr:col>10</xdr:col>
                    <xdr:colOff>68580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2" name="Check Box 34">
              <controlPr defaultSize="0" autoFill="0" autoLine="0" autoPict="0">
                <anchor moveWithCells="1">
                  <from>
                    <xdr:col>10</xdr:col>
                    <xdr:colOff>45720</xdr:colOff>
                    <xdr:row>9</xdr:row>
                    <xdr:rowOff>175260</xdr:rowOff>
                  </from>
                  <to>
                    <xdr:col>11</xdr:col>
                    <xdr:colOff>60960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3" name="Check Box 35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160020</xdr:rowOff>
                  </from>
                  <to>
                    <xdr:col>12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Check Box 36">
              <controlPr defaultSize="0" autoFill="0" autoLine="0" autoPict="0">
                <anchor moveWithCells="1">
                  <from>
                    <xdr:col>9</xdr:col>
                    <xdr:colOff>68580</xdr:colOff>
                    <xdr:row>10</xdr:row>
                    <xdr:rowOff>152400</xdr:rowOff>
                  </from>
                  <to>
                    <xdr:col>10</xdr:col>
                    <xdr:colOff>68580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160020</xdr:rowOff>
                  </from>
                  <to>
                    <xdr:col>12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6" name="Check Box 38">
              <controlPr defaultSize="0" autoFill="0" autoLine="0" autoPict="0">
                <anchor moveWithCells="1">
                  <from>
                    <xdr:col>9</xdr:col>
                    <xdr:colOff>68580</xdr:colOff>
                    <xdr:row>10</xdr:row>
                    <xdr:rowOff>152400</xdr:rowOff>
                  </from>
                  <to>
                    <xdr:col>10</xdr:col>
                    <xdr:colOff>68580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7" name="Check Box 39">
              <controlPr defaultSize="0" autoFill="0" autoLine="0" autoPict="0">
                <anchor moveWithCells="1">
                  <from>
                    <xdr:col>10</xdr:col>
                    <xdr:colOff>45720</xdr:colOff>
                    <xdr:row>10</xdr:row>
                    <xdr:rowOff>175260</xdr:rowOff>
                  </from>
                  <to>
                    <xdr:col>11</xdr:col>
                    <xdr:colOff>60960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8" name="Check Box 40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160020</xdr:rowOff>
                  </from>
                  <to>
                    <xdr:col>12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9" name="Check Box 41">
              <controlPr defaultSize="0" autoFill="0" autoLine="0" autoPict="0">
                <anchor moveWithCells="1">
                  <from>
                    <xdr:col>9</xdr:col>
                    <xdr:colOff>68580</xdr:colOff>
                    <xdr:row>11</xdr:row>
                    <xdr:rowOff>152400</xdr:rowOff>
                  </from>
                  <to>
                    <xdr:col>10</xdr:col>
                    <xdr:colOff>68580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0" name="Check Box 42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160020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1" name="Check Box 43">
              <controlPr defaultSize="0" autoFill="0" autoLine="0" autoPict="0">
                <anchor moveWithCells="1">
                  <from>
                    <xdr:col>9</xdr:col>
                    <xdr:colOff>68580</xdr:colOff>
                    <xdr:row>11</xdr:row>
                    <xdr:rowOff>152400</xdr:rowOff>
                  </from>
                  <to>
                    <xdr:col>10</xdr:col>
                    <xdr:colOff>68580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2" name="Check Box 44">
              <controlPr defaultSize="0" autoFill="0" autoLine="0" autoPict="0">
                <anchor moveWithCells="1">
                  <from>
                    <xdr:col>10</xdr:col>
                    <xdr:colOff>45720</xdr:colOff>
                    <xdr:row>11</xdr:row>
                    <xdr:rowOff>175260</xdr:rowOff>
                  </from>
                  <to>
                    <xdr:col>11</xdr:col>
                    <xdr:colOff>60960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3" name="Check Box 45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160020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4" name="Check Box 46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5" name="Check Box 47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160020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6" name="Check Box 48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7" name="Check Box 49">
              <controlPr defaultSize="0" autoFill="0" autoLine="0" autoPict="0">
                <anchor moveWithCells="1">
                  <from>
                    <xdr:col>10</xdr:col>
                    <xdr:colOff>45720</xdr:colOff>
                    <xdr:row>12</xdr:row>
                    <xdr:rowOff>175260</xdr:rowOff>
                  </from>
                  <to>
                    <xdr:col>11</xdr:col>
                    <xdr:colOff>60960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8" name="Check Box 50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160020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9" name="Check Box 51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0" name="Check Box 52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160020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1" name="Check Box 53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2" name="Check Box 54">
              <controlPr defaultSize="0" autoFill="0" autoLine="0" autoPict="0">
                <anchor moveWithCells="1">
                  <from>
                    <xdr:col>10</xdr:col>
                    <xdr:colOff>45720</xdr:colOff>
                    <xdr:row>13</xdr:row>
                    <xdr:rowOff>175260</xdr:rowOff>
                  </from>
                  <to>
                    <xdr:col>11</xdr:col>
                    <xdr:colOff>60960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3" name="Check Box 55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160020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4" name="Check Box 56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5" name="Check Box 57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160020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6" name="Check Box 58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7" name="Check Box 59">
              <controlPr defaultSize="0" autoFill="0" autoLine="0" autoPict="0">
                <anchor moveWithCells="1">
                  <from>
                    <xdr:col>10</xdr:col>
                    <xdr:colOff>45720</xdr:colOff>
                    <xdr:row>14</xdr:row>
                    <xdr:rowOff>175260</xdr:rowOff>
                  </from>
                  <to>
                    <xdr:col>11</xdr:col>
                    <xdr:colOff>60960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8" name="Check Box 60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160020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9" name="Check Box 61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0" name="Check Box 62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160020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1" name="Check Box 63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2" name="Check Box 64">
              <controlPr defaultSize="0" autoFill="0" autoLine="0" autoPict="0">
                <anchor moveWithCells="1">
                  <from>
                    <xdr:col>10</xdr:col>
                    <xdr:colOff>45720</xdr:colOff>
                    <xdr:row>15</xdr:row>
                    <xdr:rowOff>175260</xdr:rowOff>
                  </from>
                  <to>
                    <xdr:col>11</xdr:col>
                    <xdr:colOff>60960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3" name="Check Box 65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160020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54" name="Check Box 66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5" name="Check Box 67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160020</xdr:rowOff>
                  </from>
                  <to>
                    <xdr:col>12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6" name="Check Box 68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7" name="Check Box 69">
              <controlPr defaultSize="0" autoFill="0" autoLine="0" autoPict="0">
                <anchor moveWithCells="1">
                  <from>
                    <xdr:col>10</xdr:col>
                    <xdr:colOff>45720</xdr:colOff>
                    <xdr:row>16</xdr:row>
                    <xdr:rowOff>175260</xdr:rowOff>
                  </from>
                  <to>
                    <xdr:col>11</xdr:col>
                    <xdr:colOff>60960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8" name="Check Box 70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160020</xdr:rowOff>
                  </from>
                  <to>
                    <xdr:col>12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59" name="Check Box 71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60" name="Check Box 72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160020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61" name="Check Box 73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62" name="Check Box 74">
              <controlPr defaultSize="0" autoFill="0" autoLine="0" autoPict="0">
                <anchor moveWithCells="1">
                  <from>
                    <xdr:col>10</xdr:col>
                    <xdr:colOff>45720</xdr:colOff>
                    <xdr:row>17</xdr:row>
                    <xdr:rowOff>175260</xdr:rowOff>
                  </from>
                  <to>
                    <xdr:col>11</xdr:col>
                    <xdr:colOff>60960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63" name="Check Box 75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160020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64" name="Check Box 76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65" name="Check Box 77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66" name="Check Box 78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67" name="Check Box 79">
              <controlPr defaultSize="0" autoFill="0" autoLine="0" autoPict="0">
                <anchor moveWithCells="1">
                  <from>
                    <xdr:col>10</xdr:col>
                    <xdr:colOff>45720</xdr:colOff>
                    <xdr:row>18</xdr:row>
                    <xdr:rowOff>175260</xdr:rowOff>
                  </from>
                  <to>
                    <xdr:col>11</xdr:col>
                    <xdr:colOff>60960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68" name="Check Box 80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69" name="Check Box 81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70" name="Check Box 82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71" name="Check Box 83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72" name="Check Box 84">
              <controlPr defaultSize="0" autoFill="0" autoLine="0" autoPict="0">
                <anchor moveWithCells="1">
                  <from>
                    <xdr:col>10</xdr:col>
                    <xdr:colOff>45720</xdr:colOff>
                    <xdr:row>19</xdr:row>
                    <xdr:rowOff>175260</xdr:rowOff>
                  </from>
                  <to>
                    <xdr:col>11</xdr:col>
                    <xdr:colOff>60960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73" name="Check Box 85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74" name="Check Box 8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75" name="Check Box 87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76" name="Check Box 8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77" name="Check Box 89">
              <controlPr defaultSize="0" autoFill="0" autoLine="0" autoPict="0">
                <anchor moveWithCells="1">
                  <from>
                    <xdr:col>10</xdr:col>
                    <xdr:colOff>45720</xdr:colOff>
                    <xdr:row>20</xdr:row>
                    <xdr:rowOff>175260</xdr:rowOff>
                  </from>
                  <to>
                    <xdr:col>11</xdr:col>
                    <xdr:colOff>60960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78" name="Check Box 90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79" name="Check Box 9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80" name="Check Box 92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81" name="Check Box 9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82" name="Check Box 94">
              <controlPr defaultSize="0" autoFill="0" autoLine="0" autoPict="0">
                <anchor moveWithCells="1">
                  <from>
                    <xdr:col>10</xdr:col>
                    <xdr:colOff>45720</xdr:colOff>
                    <xdr:row>21</xdr:row>
                    <xdr:rowOff>175260</xdr:rowOff>
                  </from>
                  <to>
                    <xdr:col>11</xdr:col>
                    <xdr:colOff>60960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83" name="Check Box 95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84" name="Check Box 9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85" name="Check Box 97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86" name="Check Box 9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87" name="Check Box 99">
              <controlPr defaultSize="0" autoFill="0" autoLine="0" autoPict="0">
                <anchor moveWithCells="1">
                  <from>
                    <xdr:col>10</xdr:col>
                    <xdr:colOff>45720</xdr:colOff>
                    <xdr:row>22</xdr:row>
                    <xdr:rowOff>175260</xdr:rowOff>
                  </from>
                  <to>
                    <xdr:col>11</xdr:col>
                    <xdr:colOff>60960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88" name="Check Box 100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89" name="Check Box 10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90" name="Check Box 102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91" name="Check Box 103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92" name="Check Box 104">
              <controlPr defaultSize="0" autoFill="0" autoLine="0" autoPict="0">
                <anchor moveWithCells="1">
                  <from>
                    <xdr:col>10</xdr:col>
                    <xdr:colOff>45720</xdr:colOff>
                    <xdr:row>23</xdr:row>
                    <xdr:rowOff>175260</xdr:rowOff>
                  </from>
                  <to>
                    <xdr:col>11</xdr:col>
                    <xdr:colOff>60960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93" name="Check Box 105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94" name="Check Box 10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95" name="Check Box 107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96" name="Check Box 10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97" name="Check Box 109">
              <controlPr defaultSize="0" autoFill="0" autoLine="0" autoPict="0">
                <anchor moveWithCells="1">
                  <from>
                    <xdr:col>10</xdr:col>
                    <xdr:colOff>45720</xdr:colOff>
                    <xdr:row>24</xdr:row>
                    <xdr:rowOff>175260</xdr:rowOff>
                  </from>
                  <to>
                    <xdr:col>11</xdr:col>
                    <xdr:colOff>60960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98" name="Check Box 110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99" name="Check Box 11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00" name="Check Box 112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01" name="Check Box 11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02" name="Check Box 114">
              <controlPr defaultSize="0" autoFill="0" autoLine="0" autoPict="0">
                <anchor moveWithCells="1">
                  <from>
                    <xdr:col>10</xdr:col>
                    <xdr:colOff>45720</xdr:colOff>
                    <xdr:row>25</xdr:row>
                    <xdr:rowOff>175260</xdr:rowOff>
                  </from>
                  <to>
                    <xdr:col>11</xdr:col>
                    <xdr:colOff>60960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03" name="Check Box 115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04" name="Check Box 11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05" name="Check Box 117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06" name="Check Box 11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07" name="Check Box 119">
              <controlPr defaultSize="0" autoFill="0" autoLine="0" autoPict="0">
                <anchor moveWithCells="1">
                  <from>
                    <xdr:col>10</xdr:col>
                    <xdr:colOff>45720</xdr:colOff>
                    <xdr:row>26</xdr:row>
                    <xdr:rowOff>175260</xdr:rowOff>
                  </from>
                  <to>
                    <xdr:col>11</xdr:col>
                    <xdr:colOff>60960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08" name="Check Box 120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09" name="Check Box 122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110" name="Check Box 124">
              <controlPr defaultSize="0" autoFill="0" autoLine="0" autoPict="0">
                <anchor moveWithCells="1">
                  <from>
                    <xdr:col>10</xdr:col>
                    <xdr:colOff>45720</xdr:colOff>
                    <xdr:row>27</xdr:row>
                    <xdr:rowOff>175260</xdr:rowOff>
                  </from>
                  <to>
                    <xdr:col>11</xdr:col>
                    <xdr:colOff>60960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11" name="Check Box 125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112" name="Check Box 127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13" name="Check Box 129">
              <controlPr defaultSize="0" autoFill="0" autoLine="0" autoPict="0">
                <anchor moveWithCells="1">
                  <from>
                    <xdr:col>10</xdr:col>
                    <xdr:colOff>45720</xdr:colOff>
                    <xdr:row>28</xdr:row>
                    <xdr:rowOff>175260</xdr:rowOff>
                  </from>
                  <to>
                    <xdr:col>11</xdr:col>
                    <xdr:colOff>60960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14" name="Check Box 130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15" name="Check Box 132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16" name="Check Box 134">
              <controlPr defaultSize="0" autoFill="0" autoLine="0" autoPict="0">
                <anchor moveWithCells="1">
                  <from>
                    <xdr:col>10</xdr:col>
                    <xdr:colOff>45720</xdr:colOff>
                    <xdr:row>29</xdr:row>
                    <xdr:rowOff>175260</xdr:rowOff>
                  </from>
                  <to>
                    <xdr:col>11</xdr:col>
                    <xdr:colOff>60960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17" name="Check Box 135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18" name="Check Box 137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119" name="Check Box 144">
              <controlPr defaultSize="0" autoFill="0" autoLine="0" autoPict="0">
                <anchor moveWithCells="1">
                  <from>
                    <xdr:col>10</xdr:col>
                    <xdr:colOff>45720</xdr:colOff>
                    <xdr:row>5</xdr:row>
                    <xdr:rowOff>175260</xdr:rowOff>
                  </from>
                  <to>
                    <xdr:col>11</xdr:col>
                    <xdr:colOff>60960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120" name="Check Box 145">
              <controlPr defaultSize="0" autoFill="0" autoLine="0" autoPict="0">
                <anchor moveWithCells="1">
                  <from>
                    <xdr:col>11</xdr:col>
                    <xdr:colOff>38100</xdr:colOff>
                    <xdr:row>5</xdr:row>
                    <xdr:rowOff>160020</xdr:rowOff>
                  </from>
                  <to>
                    <xdr:col>12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121" name="Check Box 14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122" name="Check Box 147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123" name="Check Box 14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24" name="Check Box 149">
              <controlPr defaultSize="0" autoFill="0" autoLine="0" autoPict="0">
                <anchor moveWithCells="1">
                  <from>
                    <xdr:col>10</xdr:col>
                    <xdr:colOff>45720</xdr:colOff>
                    <xdr:row>26</xdr:row>
                    <xdr:rowOff>175260</xdr:rowOff>
                  </from>
                  <to>
                    <xdr:col>11</xdr:col>
                    <xdr:colOff>60960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125" name="Check Box 150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126" name="Check Box 151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127" name="Check Box 152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128" name="Check Box 153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29" name="Check Box 154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30" name="Check Box 15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31" name="Check Box 156">
              <controlPr defaultSize="0" autoFill="0" autoLine="0" autoPict="0">
                <anchor moveWithCells="1">
                  <from>
                    <xdr:col>10</xdr:col>
                    <xdr:colOff>45720</xdr:colOff>
                    <xdr:row>27</xdr:row>
                    <xdr:rowOff>175260</xdr:rowOff>
                  </from>
                  <to>
                    <xdr:col>11</xdr:col>
                    <xdr:colOff>60960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32" name="Check Box 157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33" name="Check Box 158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34" name="Check Box 159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35" name="Check Box 16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36" name="Check Box 161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37" name="Check Box 162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38" name="Check Box 163">
              <controlPr defaultSize="0" autoFill="0" autoLine="0" autoPict="0">
                <anchor moveWithCells="1">
                  <from>
                    <xdr:col>10</xdr:col>
                    <xdr:colOff>45720</xdr:colOff>
                    <xdr:row>27</xdr:row>
                    <xdr:rowOff>175260</xdr:rowOff>
                  </from>
                  <to>
                    <xdr:col>11</xdr:col>
                    <xdr:colOff>60960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39" name="Check Box 164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40" name="Check Box 165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41" name="Check Box 166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42" name="Check Box 16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43" name="Check Box 168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44" name="Check Box 16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45" name="Check Box 170">
              <controlPr defaultSize="0" autoFill="0" autoLine="0" autoPict="0">
                <anchor moveWithCells="1">
                  <from>
                    <xdr:col>10</xdr:col>
                    <xdr:colOff>45720</xdr:colOff>
                    <xdr:row>28</xdr:row>
                    <xdr:rowOff>175260</xdr:rowOff>
                  </from>
                  <to>
                    <xdr:col>11</xdr:col>
                    <xdr:colOff>60960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46" name="Check Box 171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47" name="Check Box 172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48" name="Check Box 173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149" name="Check Box 17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50" name="Check Box 175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51" name="Check Box 17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52" name="Check Box 177">
              <controlPr defaultSize="0" autoFill="0" autoLine="0" autoPict="0">
                <anchor moveWithCells="1">
                  <from>
                    <xdr:col>10</xdr:col>
                    <xdr:colOff>45720</xdr:colOff>
                    <xdr:row>28</xdr:row>
                    <xdr:rowOff>175260</xdr:rowOff>
                  </from>
                  <to>
                    <xdr:col>11</xdr:col>
                    <xdr:colOff>60960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53" name="Check Box 178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54" name="Check Box 179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55" name="Check Box 180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56" name="Check Box 18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57" name="Check Box 182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58" name="Check Box 183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59" name="Check Box 184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60" name="Check Box 18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61" name="Check Box 186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62" name="Check Box 187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63" name="Check Box 188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64" name="Check Box 18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65" name="Check Box 190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66" name="Check Box 19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67" name="Check Box 192">
              <controlPr defaultSize="0" autoFill="0" autoLine="0" autoPict="0">
                <anchor moveWithCells="1">
                  <from>
                    <xdr:col>10</xdr:col>
                    <xdr:colOff>45720</xdr:colOff>
                    <xdr:row>29</xdr:row>
                    <xdr:rowOff>175260</xdr:rowOff>
                  </from>
                  <to>
                    <xdr:col>11</xdr:col>
                    <xdr:colOff>60960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68" name="Check Box 193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69" name="Check Box 194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70" name="Check Box 195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71" name="Check Box 19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72" name="Check Box 197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73" name="Check Box 19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74" name="Check Box 199">
              <controlPr defaultSize="0" autoFill="0" autoLine="0" autoPict="0">
                <anchor moveWithCells="1">
                  <from>
                    <xdr:col>10</xdr:col>
                    <xdr:colOff>45720</xdr:colOff>
                    <xdr:row>29</xdr:row>
                    <xdr:rowOff>175260</xdr:rowOff>
                  </from>
                  <to>
                    <xdr:col>11</xdr:col>
                    <xdr:colOff>60960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75" name="Check Box 200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76" name="Check Box 201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77" name="Check Box 202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78" name="Check Box 20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79" name="Check Box 204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80" name="Check Box 20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81" name="Check Box 206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82" name="Check Box 20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83" name="Check Box 208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84" name="Check Box 20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85" name="Check Box 210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186" name="Check Box 21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187" name="Check Box 212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188" name="Check Box 21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189" name="Check Box 214">
              <controlPr defaultSize="0" autoFill="0" autoLine="0" autoPict="0">
                <anchor moveWithCells="1">
                  <from>
                    <xdr:col>10</xdr:col>
                    <xdr:colOff>45720</xdr:colOff>
                    <xdr:row>30</xdr:row>
                    <xdr:rowOff>175260</xdr:rowOff>
                  </from>
                  <to>
                    <xdr:col>11</xdr:col>
                    <xdr:colOff>60960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190" name="Check Box 215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191" name="Check Box 216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192" name="Check Box 217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193" name="Check Box 21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194" name="Check Box 219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195" name="Check Box 22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96" name="Check Box 222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197" name="Check Box 223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98" name="Check Box 224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99" name="Check Box 225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200" name="Check Box 234">
              <controlPr defaultSize="0" autoFill="0" autoLine="0" autoPict="0">
                <anchor moveWithCells="1">
                  <from>
                    <xdr:col>9</xdr:col>
                    <xdr:colOff>68580</xdr:colOff>
                    <xdr:row>6</xdr:row>
                    <xdr:rowOff>152400</xdr:rowOff>
                  </from>
                  <to>
                    <xdr:col>10</xdr:col>
                    <xdr:colOff>68580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201" name="Check Box 235">
              <controlPr defaultSize="0" autoFill="0" autoLine="0" autoPict="0">
                <anchor moveWithCells="1">
                  <from>
                    <xdr:col>9</xdr:col>
                    <xdr:colOff>68580</xdr:colOff>
                    <xdr:row>8</xdr:row>
                    <xdr:rowOff>152400</xdr:rowOff>
                  </from>
                  <to>
                    <xdr:col>10</xdr:col>
                    <xdr:colOff>68580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202" name="Check Box 236">
              <controlPr defaultSize="0" autoFill="0" autoLine="0" autoPict="0">
                <anchor moveWithCells="1">
                  <from>
                    <xdr:col>9</xdr:col>
                    <xdr:colOff>68580</xdr:colOff>
                    <xdr:row>7</xdr:row>
                    <xdr:rowOff>152400</xdr:rowOff>
                  </from>
                  <to>
                    <xdr:col>10</xdr:col>
                    <xdr:colOff>68580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203" name="Check Box 237">
              <controlPr defaultSize="0" autoFill="0" autoLine="0" autoPict="0">
                <anchor moveWithCells="1">
                  <from>
                    <xdr:col>9</xdr:col>
                    <xdr:colOff>68580</xdr:colOff>
                    <xdr:row>8</xdr:row>
                    <xdr:rowOff>152400</xdr:rowOff>
                  </from>
                  <to>
                    <xdr:col>10</xdr:col>
                    <xdr:colOff>68580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204" name="Check Box 238">
              <controlPr defaultSize="0" autoFill="0" autoLine="0" autoPict="0">
                <anchor moveWithCells="1">
                  <from>
                    <xdr:col>9</xdr:col>
                    <xdr:colOff>68580</xdr:colOff>
                    <xdr:row>10</xdr:row>
                    <xdr:rowOff>152400</xdr:rowOff>
                  </from>
                  <to>
                    <xdr:col>10</xdr:col>
                    <xdr:colOff>68580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205" name="Check Box 239">
              <controlPr defaultSize="0" autoFill="0" autoLine="0" autoPict="0">
                <anchor moveWithCells="1">
                  <from>
                    <xdr:col>9</xdr:col>
                    <xdr:colOff>68580</xdr:colOff>
                    <xdr:row>9</xdr:row>
                    <xdr:rowOff>152400</xdr:rowOff>
                  </from>
                  <to>
                    <xdr:col>10</xdr:col>
                    <xdr:colOff>68580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206" name="Check Box 240">
              <controlPr defaultSize="0" autoFill="0" autoLine="0" autoPict="0">
                <anchor moveWithCells="1">
                  <from>
                    <xdr:col>9</xdr:col>
                    <xdr:colOff>68580</xdr:colOff>
                    <xdr:row>10</xdr:row>
                    <xdr:rowOff>152400</xdr:rowOff>
                  </from>
                  <to>
                    <xdr:col>10</xdr:col>
                    <xdr:colOff>68580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207" name="Check Box 241">
              <controlPr defaultSize="0" autoFill="0" autoLine="0" autoPict="0">
                <anchor moveWithCells="1">
                  <from>
                    <xdr:col>9</xdr:col>
                    <xdr:colOff>68580</xdr:colOff>
                    <xdr:row>10</xdr:row>
                    <xdr:rowOff>152400</xdr:rowOff>
                  </from>
                  <to>
                    <xdr:col>10</xdr:col>
                    <xdr:colOff>68580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208" name="Check Box 242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209" name="Check Box 243">
              <controlPr defaultSize="0" autoFill="0" autoLine="0" autoPict="0">
                <anchor moveWithCells="1">
                  <from>
                    <xdr:col>9</xdr:col>
                    <xdr:colOff>68580</xdr:colOff>
                    <xdr:row>11</xdr:row>
                    <xdr:rowOff>152400</xdr:rowOff>
                  </from>
                  <to>
                    <xdr:col>10</xdr:col>
                    <xdr:colOff>68580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210" name="Check Box 244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211" name="Check Box 245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212" name="Check Box 246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213" name="Check Box 247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214" name="Check Box 248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215" name="Check Box 249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216" name="Check Box 250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217" name="Check Box 251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218" name="Check Box 252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219" name="Check Box 253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220" name="Check Box 254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221" name="Check Box 255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222" name="Check Box 256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223" name="Check Box 257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224" name="Check Box 25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225" name="Check Box 25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226" name="Check Box 26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227" name="Check Box 26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228" name="Check Box 262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229" name="Check Box 26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230" name="Check Box 264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231" name="Check Box 26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232" name="Check Box 26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233" name="Check Box 267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234" name="Check Box 26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235" name="Check Box 26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36" name="Check Box 270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237" name="Check Box 27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38" name="Check Box 27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39" name="Check Box 27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40" name="Check Box 27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41" name="Check Box 27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242" name="Check Box 27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243" name="Check Box 27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44" name="Check Box 27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45" name="Check Box 27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246" name="Check Box 28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47" name="Check Box 281">
              <controlPr defaultSize="0" autoFill="0" autoLine="0" autoPict="0">
                <anchor moveWithCells="1">
                  <from>
                    <xdr:col>9</xdr:col>
                    <xdr:colOff>68580</xdr:colOff>
                    <xdr:row>12</xdr:row>
                    <xdr:rowOff>152400</xdr:rowOff>
                  </from>
                  <to>
                    <xdr:col>10</xdr:col>
                    <xdr:colOff>68580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48" name="Check Box 282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249" name="Check Box 283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250" name="Check Box 284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251" name="Check Box 285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52" name="Check Box 286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253" name="Check Box 287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254" name="Check Box 288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255" name="Check Box 289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256" name="Check Box 290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257" name="Check Box 291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258" name="Check Box 292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259" name="Check Box 29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260" name="Check Box 294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261" name="Check Box 295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262" name="Check Box 296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263" name="Check Box 297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264" name="Check Box 298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265" name="Check Box 299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266" name="Check Box 300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267" name="Check Box 301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268" name="Check Box 302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269" name="Check Box 303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270" name="Check Box 304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271" name="Check Box 30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272" name="Check Box 30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273" name="Check Box 30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274" name="Check Box 30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275" name="Check Box 309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276" name="Check Box 31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277" name="Check Box 31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278" name="Check Box 312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279" name="Check Box 313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280" name="Check Box 314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281" name="Check Box 315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282" name="Check Box 31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283" name="Check Box 31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284" name="Check Box 31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285" name="Check Box 319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286" name="Check Box 320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287" name="Check Box 32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288" name="Check Box 322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289" name="Check Box 32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290" name="Check Box 324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291" name="Check Box 32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292" name="Check Box 32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293" name="Check Box 32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294" name="Check Box 328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295" name="Check Box 32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296" name="Check Box 330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297" name="Check Box 33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0" r:id="rId298" name="Check Box 332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299" name="Check Box 33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300" name="Check Box 33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301" name="Check Box 33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302" name="Check Box 336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303" name="Check Box 337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304" name="Check Box 338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305" name="Check Box 339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8" r:id="rId306" name="Check Box 340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307" name="Check Box 341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308" name="Check Box 342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309" name="Check Box 343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310" name="Check Box 344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311" name="Check Box 34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312" name="Check Box 34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313" name="Check Box 34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314" name="Check Box 348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315" name="Check Box 34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316" name="Check Box 35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317" name="Check Box 35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318" name="Check Box 352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319" name="Check Box 353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320" name="Check Box 354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321" name="Check Box 355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4" r:id="rId322" name="Check Box 356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323" name="Check Box 357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324" name="Check Box 358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325" name="Check Box 35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326" name="Check Box 360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327" name="Check Box 36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328" name="Check Box 36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329" name="Check Box 36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2" r:id="rId330" name="Check Box 36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3" r:id="rId331" name="Check Box 36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332" name="Check Box 36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333" name="Check Box 36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6" r:id="rId334" name="Check Box 36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335" name="Check Box 36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8" r:id="rId336" name="Check Box 37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9" r:id="rId337" name="Check Box 37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0" r:id="rId338" name="Check Box 37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1" r:id="rId339" name="Check Box 37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2" r:id="rId340" name="Check Box 374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3" r:id="rId341" name="Check Box 37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4" r:id="rId342" name="Check Box 37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5" r:id="rId343" name="Check Box 37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6" r:id="rId344" name="Check Box 37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7" r:id="rId345" name="Check Box 37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8" r:id="rId346" name="Check Box 38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29" r:id="rId347" name="Check Box 38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0" r:id="rId348" name="Check Box 382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1" r:id="rId349" name="Check Box 383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350" name="Check Box 38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351" name="Check Box 38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4" r:id="rId352" name="Check Box 38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5" r:id="rId353" name="Check Box 38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354" name="Check Box 38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355" name="Check Box 38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356" name="Check Box 39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357" name="Check Box 39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358" name="Check Box 39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359" name="Check Box 39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360" name="Check Box 39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361" name="Check Box 39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362" name="Check Box 396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363" name="Check Box 39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364" name="Check Box 39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365" name="Check Box 399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366" name="Check Box 400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367" name="Check Box 401">
              <controlPr defaultSize="0" autoFill="0" autoLine="0" autoPict="0">
                <anchor moveWithCells="1">
                  <from>
                    <xdr:col>9</xdr:col>
                    <xdr:colOff>68580</xdr:colOff>
                    <xdr:row>13</xdr:row>
                    <xdr:rowOff>152400</xdr:rowOff>
                  </from>
                  <to>
                    <xdr:col>10</xdr:col>
                    <xdr:colOff>68580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368" name="Check Box 402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369" name="Check Box 403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2" r:id="rId370" name="Check Box 404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3" r:id="rId371" name="Check Box 405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372" name="Check Box 406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373" name="Check Box 407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374" name="Check Box 408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" r:id="rId375" name="Check Box 40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376" name="Check Box 410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377" name="Check Box 41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" r:id="rId378" name="Check Box 41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379" name="Check Box 41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380" name="Check Box 41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381" name="Check Box 41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382" name="Check Box 41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383" name="Check Box 417">
              <controlPr defaultSize="0" autoFill="0" autoLine="0" autoPict="0">
                <anchor moveWithCells="1">
                  <from>
                    <xdr:col>9</xdr:col>
                    <xdr:colOff>68580</xdr:colOff>
                    <xdr:row>14</xdr:row>
                    <xdr:rowOff>152400</xdr:rowOff>
                  </from>
                  <to>
                    <xdr:col>10</xdr:col>
                    <xdr:colOff>68580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384" name="Check Box 418">
              <controlPr defaultSize="0" autoFill="0" autoLine="0" autoPict="0">
                <anchor moveWithCells="1">
                  <from>
                    <xdr:col>9</xdr:col>
                    <xdr:colOff>68580</xdr:colOff>
                    <xdr:row>15</xdr:row>
                    <xdr:rowOff>152400</xdr:rowOff>
                  </from>
                  <to>
                    <xdr:col>10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385" name="Check Box 419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386" name="Check Box 420">
              <controlPr defaultSize="0" autoFill="0" autoLine="0" autoPict="0">
                <anchor moveWithCells="1">
                  <from>
                    <xdr:col>9</xdr:col>
                    <xdr:colOff>68580</xdr:colOff>
                    <xdr:row>16</xdr:row>
                    <xdr:rowOff>152400</xdr:rowOff>
                  </from>
                  <to>
                    <xdr:col>10</xdr:col>
                    <xdr:colOff>68580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387" name="Check Box 421">
              <controlPr defaultSize="0" autoFill="0" autoLine="0" autoPict="0">
                <anchor moveWithCells="1">
                  <from>
                    <xdr:col>9</xdr:col>
                    <xdr:colOff>68580</xdr:colOff>
                    <xdr:row>17</xdr:row>
                    <xdr:rowOff>152400</xdr:rowOff>
                  </from>
                  <to>
                    <xdr:col>10</xdr:col>
                    <xdr:colOff>68580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388" name="Check Box 422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389" name="Check Box 423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390" name="Check Box 424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391" name="Check Box 42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392" name="Check Box 42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" r:id="rId393" name="Check Box 42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394" name="Check Box 428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395" name="Check Box 42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396" name="Check Box 43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397" name="Check Box 43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398" name="Check Box 432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" r:id="rId399" name="Check Box 43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2" r:id="rId400" name="Check Box 434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3" r:id="rId401" name="Check Box 43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4" r:id="rId402" name="Check Box 436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5" r:id="rId403" name="Check Box 43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6" r:id="rId404" name="Check Box 43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7" r:id="rId405" name="Check Box 43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8" r:id="rId406" name="Check Box 44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9" r:id="rId407" name="Check Box 44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0" r:id="rId408" name="Check Box 44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1" r:id="rId409" name="Check Box 44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2" r:id="rId410" name="Check Box 44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3" r:id="rId411" name="Check Box 44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4" r:id="rId412" name="Check Box 446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5" r:id="rId413" name="Check Box 44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6" r:id="rId414" name="Check Box 448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7" r:id="rId415" name="Check Box 449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8" r:id="rId416" name="Check Box 45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99" r:id="rId417" name="Check Box 451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0" r:id="rId418" name="Check Box 45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1" r:id="rId419" name="Check Box 45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2" r:id="rId420" name="Check Box 45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3" r:id="rId421" name="Check Box 45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4" r:id="rId422" name="Check Box 456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5" r:id="rId423" name="Check Box 45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6" r:id="rId424" name="Check Box 458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7" r:id="rId425" name="Check Box 45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8" r:id="rId426" name="Check Box 460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09" r:id="rId427" name="Check Box 46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0" r:id="rId428" name="Check Box 46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1" r:id="rId429" name="Check Box 463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2" r:id="rId430" name="Check Box 464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3" r:id="rId431" name="Check Box 465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4" r:id="rId432" name="Check Box 466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5" r:id="rId433" name="Check Box 46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6" r:id="rId434" name="Check Box 468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7" r:id="rId435" name="Check Box 469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8" r:id="rId436" name="Check Box 470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19" r:id="rId437" name="Check Box 471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0" r:id="rId438" name="Check Box 472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1" r:id="rId439" name="Check Box 473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2" r:id="rId440" name="Check Box 474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3" r:id="rId441" name="Check Box 47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4" r:id="rId442" name="Check Box 476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5" r:id="rId443" name="Check Box 477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6" r:id="rId444" name="Check Box 478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7" r:id="rId445" name="Check Box 47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8" r:id="rId446" name="Check Box 480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29" r:id="rId447" name="Check Box 481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0" r:id="rId448" name="Check Box 482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1" r:id="rId449" name="Check Box 483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2" r:id="rId450" name="Check Box 484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3" r:id="rId451" name="Check Box 485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4" r:id="rId452" name="Check Box 486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5" r:id="rId453" name="Check Box 487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6" r:id="rId454" name="Check Box 488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7" r:id="rId455" name="Check Box 489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8" r:id="rId456" name="Check Box 490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39" r:id="rId457" name="Check Box 491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0" r:id="rId458" name="Check Box 492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1" r:id="rId459" name="Check Box 493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2" r:id="rId460" name="Check Box 494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3" r:id="rId461" name="Check Box 495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4" r:id="rId462" name="Check Box 496">
              <controlPr defaultSize="0" autoFill="0" autoLine="0" autoPict="0">
                <anchor moveWithCells="1">
                  <from>
                    <xdr:col>9</xdr:col>
                    <xdr:colOff>68580</xdr:colOff>
                    <xdr:row>18</xdr:row>
                    <xdr:rowOff>152400</xdr:rowOff>
                  </from>
                  <to>
                    <xdr:col>10</xdr:col>
                    <xdr:colOff>68580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5" r:id="rId463" name="Check Box 497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6" r:id="rId464" name="Check Box 498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7" r:id="rId465" name="Check Box 49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8" r:id="rId466" name="Check Box 50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49" r:id="rId467" name="Check Box 50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0" r:id="rId468" name="Check Box 50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1" r:id="rId469" name="Check Box 503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2" r:id="rId470" name="Check Box 504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3" r:id="rId471" name="Check Box 505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4" r:id="rId472" name="Check Box 506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5" r:id="rId473" name="Check Box 507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6" r:id="rId474" name="Check Box 50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7" r:id="rId475" name="Check Box 509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8" r:id="rId476" name="Check Box 51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59" r:id="rId477" name="Check Box 511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" r:id="rId478" name="Check Box 51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" r:id="rId479" name="Check Box 51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" r:id="rId480" name="Check Box 514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" r:id="rId481" name="Check Box 51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" r:id="rId482" name="Check Box 51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" r:id="rId483" name="Check Box 51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6" r:id="rId484" name="Check Box 518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7" r:id="rId485" name="Check Box 519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" r:id="rId486" name="Check Box 52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487" name="Check Box 521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" r:id="rId488" name="Check Box 522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" r:id="rId489" name="Check Box 52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" r:id="rId490" name="Check Box 524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3" r:id="rId491" name="Check Box 525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4" r:id="rId492" name="Check Box 526">
              <controlPr defaultSize="0" autoFill="0" autoLine="0" autoPict="0">
                <anchor moveWithCells="1">
                  <from>
                    <xdr:col>9</xdr:col>
                    <xdr:colOff>68580</xdr:colOff>
                    <xdr:row>19</xdr:row>
                    <xdr:rowOff>152400</xdr:rowOff>
                  </from>
                  <to>
                    <xdr:col>10</xdr:col>
                    <xdr:colOff>68580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5" r:id="rId493" name="Check Box 52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6" r:id="rId494" name="Check Box 52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7" r:id="rId495" name="Check Box 529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8" r:id="rId496" name="Check Box 53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9" r:id="rId497" name="Check Box 53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0" r:id="rId498" name="Check Box 53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1" r:id="rId499" name="Check Box 53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2" r:id="rId500" name="Check Box 534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" r:id="rId501" name="Check Box 535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" r:id="rId502" name="Check Box 53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" r:id="rId503" name="Check Box 53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" r:id="rId504" name="Check Box 53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" r:id="rId505" name="Check Box 539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" r:id="rId506" name="Check Box 54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" r:id="rId507" name="Check Box 54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0" r:id="rId508" name="Check Box 54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" r:id="rId509" name="Check Box 54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" r:id="rId510" name="Check Box 54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" r:id="rId511" name="Check Box 545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4" r:id="rId512" name="Check Box 54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" r:id="rId513" name="Check Box 547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" r:id="rId514" name="Check Box 548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7" r:id="rId515" name="Check Box 54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8" r:id="rId516" name="Check Box 55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9" r:id="rId517" name="Check Box 551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0" r:id="rId518" name="Check Box 552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1" r:id="rId519" name="Check Box 55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2" r:id="rId520" name="Check Box 55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3" r:id="rId521" name="Check Box 555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4" r:id="rId522" name="Check Box 55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5" r:id="rId523" name="Check Box 557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6" r:id="rId524" name="Check Box 558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7" r:id="rId525" name="Check Box 559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8" r:id="rId526" name="Check Box 560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09" r:id="rId527" name="Check Box 56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0" r:id="rId528" name="Check Box 562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1" r:id="rId529" name="Check Box 563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2" r:id="rId530" name="Check Box 56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3" r:id="rId531" name="Check Box 565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4" r:id="rId532" name="Check Box 566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5" r:id="rId533" name="Check Box 567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6" r:id="rId534" name="Check Box 568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7" r:id="rId535" name="Check Box 569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8" r:id="rId536" name="Check Box 570">
              <controlPr defaultSize="0" autoFill="0" autoLine="0" autoPict="0">
                <anchor moveWithCells="1">
                  <from>
                    <xdr:col>9</xdr:col>
                    <xdr:colOff>68580</xdr:colOff>
                    <xdr:row>20</xdr:row>
                    <xdr:rowOff>152400</xdr:rowOff>
                  </from>
                  <to>
                    <xdr:col>10</xdr:col>
                    <xdr:colOff>68580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19" r:id="rId537" name="Check Box 57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0" r:id="rId538" name="Check Box 572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1" r:id="rId539" name="Check Box 57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2" r:id="rId540" name="Check Box 57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3" r:id="rId541" name="Check Box 575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4" r:id="rId542" name="Check Box 57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5" r:id="rId543" name="Check Box 577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6" r:id="rId544" name="Check Box 578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7" r:id="rId545" name="Check Box 57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8" r:id="rId546" name="Check Box 580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29" r:id="rId547" name="Check Box 58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0" r:id="rId548" name="Check Box 582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1" r:id="rId549" name="Check Box 58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2" r:id="rId550" name="Check Box 58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3" r:id="rId551" name="Check Box 585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4" r:id="rId552" name="Check Box 58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5" r:id="rId553" name="Check Box 587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6" r:id="rId554" name="Check Box 58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7" r:id="rId555" name="Check Box 589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8" r:id="rId556" name="Check Box 59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39" r:id="rId557" name="Check Box 591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0" r:id="rId558" name="Check Box 592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1" r:id="rId559" name="Check Box 59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2" r:id="rId560" name="Check Box 59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3" r:id="rId561" name="Check Box 595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4" r:id="rId562" name="Check Box 59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5" r:id="rId563" name="Check Box 59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6" r:id="rId564" name="Check Box 59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7" r:id="rId565" name="Check Box 59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8" r:id="rId566" name="Check Box 60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49" r:id="rId567" name="Check Box 60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0" r:id="rId568" name="Check Box 602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1" r:id="rId569" name="Check Box 60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2" r:id="rId570" name="Check Box 604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3" r:id="rId571" name="Check Box 60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4" r:id="rId572" name="Check Box 606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5" r:id="rId573" name="Check Box 607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6" r:id="rId574" name="Check Box 60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7" r:id="rId575" name="Check Box 609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8" r:id="rId576" name="Check Box 610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59" r:id="rId577" name="Check Box 61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0" r:id="rId578" name="Check Box 612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1" r:id="rId579" name="Check Box 613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" r:id="rId580" name="Check Box 614">
              <controlPr defaultSize="0" autoFill="0" autoLine="0" autoPict="0">
                <anchor moveWithCells="1">
                  <from>
                    <xdr:col>9</xdr:col>
                    <xdr:colOff>68580</xdr:colOff>
                    <xdr:row>21</xdr:row>
                    <xdr:rowOff>152400</xdr:rowOff>
                  </from>
                  <to>
                    <xdr:col>10</xdr:col>
                    <xdr:colOff>68580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" r:id="rId581" name="Check Box 61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" r:id="rId582" name="Check Box 61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" r:id="rId583" name="Check Box 61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" r:id="rId584" name="Check Box 61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7" r:id="rId585" name="Check Box 619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" r:id="rId586" name="Check Box 62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" r:id="rId587" name="Check Box 62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" r:id="rId588" name="Check Box 622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" r:id="rId589" name="Check Box 62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" r:id="rId590" name="Check Box 624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" r:id="rId591" name="Check Box 62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" r:id="rId592" name="Check Box 62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" r:id="rId593" name="Check Box 62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6" r:id="rId594" name="Check Box 62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7" r:id="rId595" name="Check Box 629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8" r:id="rId596" name="Check Box 63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9" r:id="rId597" name="Check Box 63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0" r:id="rId598" name="Check Box 63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1" r:id="rId599" name="Check Box 633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2" r:id="rId600" name="Check Box 63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3" r:id="rId601" name="Check Box 635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4" r:id="rId602" name="Check Box 636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5" r:id="rId603" name="Check Box 637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6" r:id="rId604" name="Check Box 63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7" r:id="rId605" name="Check Box 639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8" r:id="rId606" name="Check Box 64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89" r:id="rId607" name="Check Box 64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0" r:id="rId608" name="Check Box 64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1" r:id="rId609" name="Check Box 64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2" r:id="rId610" name="Check Box 64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3" r:id="rId611" name="Check Box 64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4" r:id="rId612" name="Check Box 646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5" r:id="rId613" name="Check Box 64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6" r:id="rId614" name="Check Box 648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7" r:id="rId615" name="Check Box 649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8" r:id="rId616" name="Check Box 650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99" r:id="rId617" name="Check Box 651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0" r:id="rId618" name="Check Box 65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1" r:id="rId619" name="Check Box 653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2" r:id="rId620" name="Check Box 654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3" r:id="rId621" name="Check Box 65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4" r:id="rId622" name="Check Box 656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5" r:id="rId623" name="Check Box 657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6" r:id="rId624" name="Check Box 658">
              <controlPr defaultSize="0" autoFill="0" autoLine="0" autoPict="0">
                <anchor moveWithCells="1">
                  <from>
                    <xdr:col>9</xdr:col>
                    <xdr:colOff>68580</xdr:colOff>
                    <xdr:row>22</xdr:row>
                    <xdr:rowOff>152400</xdr:rowOff>
                  </from>
                  <to>
                    <xdr:col>10</xdr:col>
                    <xdr:colOff>68580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7" r:id="rId625" name="Check Box 659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8" r:id="rId626" name="Check Box 66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09" r:id="rId627" name="Check Box 66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0" r:id="rId628" name="Check Box 66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1" r:id="rId629" name="Check Box 663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2" r:id="rId630" name="Check Box 66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3" r:id="rId631" name="Check Box 66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4" r:id="rId632" name="Check Box 666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5" r:id="rId633" name="Check Box 667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6" r:id="rId634" name="Check Box 668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7" r:id="rId635" name="Check Box 669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8" r:id="rId636" name="Check Box 67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19" r:id="rId637" name="Check Box 67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0" r:id="rId638" name="Check Box 67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1" r:id="rId639" name="Check Box 673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2" r:id="rId640" name="Check Box 67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3" r:id="rId641" name="Check Box 67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4" r:id="rId642" name="Check Box 67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5" r:id="rId643" name="Check Box 677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6" r:id="rId644" name="Check Box 67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7" r:id="rId645" name="Check Box 679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8" r:id="rId646" name="Check Box 680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29" r:id="rId647" name="Check Box 681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0" r:id="rId648" name="Check Box 68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1" r:id="rId649" name="Check Box 683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2" r:id="rId650" name="Check Box 684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3" r:id="rId651" name="Check Box 68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4" r:id="rId652" name="Check Box 68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5" r:id="rId653" name="Check Box 687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6" r:id="rId654" name="Check Box 68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7" r:id="rId655" name="Check Box 68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8" r:id="rId656" name="Check Box 690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39" r:id="rId657" name="Check Box 69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0" r:id="rId658" name="Check Box 692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1" r:id="rId659" name="Check Box 693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2" r:id="rId660" name="Check Box 694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3" r:id="rId661" name="Check Box 695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4" r:id="rId662" name="Check Box 69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5" r:id="rId663" name="Check Box 697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6" r:id="rId664" name="Check Box 698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7" r:id="rId665" name="Check Box 69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8" r:id="rId666" name="Check Box 700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49" r:id="rId667" name="Check Box 701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0" r:id="rId668" name="Check Box 702">
              <controlPr defaultSize="0" autoFill="0" autoLine="0" autoPict="0">
                <anchor moveWithCells="1">
                  <from>
                    <xdr:col>9</xdr:col>
                    <xdr:colOff>68580</xdr:colOff>
                    <xdr:row>23</xdr:row>
                    <xdr:rowOff>152400</xdr:rowOff>
                  </from>
                  <to>
                    <xdr:col>10</xdr:col>
                    <xdr:colOff>68580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1" r:id="rId669" name="Check Box 703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2" r:id="rId670" name="Check Box 704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3" r:id="rId671" name="Check Box 70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4" r:id="rId672" name="Check Box 70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5" r:id="rId673" name="Check Box 707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6" r:id="rId674" name="Check Box 70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7" r:id="rId675" name="Check Box 70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8" r:id="rId676" name="Check Box 710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59" r:id="rId677" name="Check Box 711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0" r:id="rId678" name="Check Box 712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1" r:id="rId679" name="Check Box 713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2" r:id="rId680" name="Check Box 714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3" r:id="rId681" name="Check Box 71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4" r:id="rId682" name="Check Box 71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" r:id="rId683" name="Check Box 717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" r:id="rId684" name="Check Box 71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" r:id="rId685" name="Check Box 71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" r:id="rId686" name="Check Box 72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" r:id="rId687" name="Check Box 72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0" r:id="rId688" name="Check Box 722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" r:id="rId689" name="Check Box 723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" r:id="rId690" name="Check Box 724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" r:id="rId691" name="Check Box 725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" r:id="rId692" name="Check Box 72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5" r:id="rId693" name="Check Box 727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6" r:id="rId694" name="Check Box 728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" r:id="rId695" name="Check Box 729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8" r:id="rId696" name="Check Box 73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9" r:id="rId697" name="Check Box 731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0" r:id="rId698" name="Check Box 732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1" r:id="rId699" name="Check Box 73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2" r:id="rId700" name="Check Box 734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3" r:id="rId701" name="Check Box 73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4" r:id="rId702" name="Check Box 736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5" r:id="rId703" name="Check Box 73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6" r:id="rId704" name="Check Box 738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7" r:id="rId705" name="Check Box 739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8" r:id="rId706" name="Check Box 74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89" r:id="rId707" name="Check Box 741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0" r:id="rId708" name="Check Box 742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1" r:id="rId709" name="Check Box 74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2" r:id="rId710" name="Check Box 744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3" r:id="rId711" name="Check Box 745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4" r:id="rId712" name="Check Box 746">
              <controlPr defaultSize="0" autoFill="0" autoLine="0" autoPict="0">
                <anchor moveWithCells="1">
                  <from>
                    <xdr:col>9</xdr:col>
                    <xdr:colOff>68580</xdr:colOff>
                    <xdr:row>24</xdr:row>
                    <xdr:rowOff>152400</xdr:rowOff>
                  </from>
                  <to>
                    <xdr:col>10</xdr:col>
                    <xdr:colOff>68580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5" r:id="rId713" name="Check Box 74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6" r:id="rId714" name="Check Box 748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7" r:id="rId715" name="Check Box 749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8" r:id="rId716" name="Check Box 75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99" r:id="rId717" name="Check Box 75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0" r:id="rId718" name="Check Box 752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1" r:id="rId719" name="Check Box 75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2" r:id="rId720" name="Check Box 754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3" r:id="rId721" name="Check Box 755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4" r:id="rId722" name="Check Box 756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5" r:id="rId723" name="Check Box 75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6" r:id="rId724" name="Check Box 758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7" r:id="rId725" name="Check Box 759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8" r:id="rId726" name="Check Box 76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09" r:id="rId727" name="Check Box 76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0" r:id="rId728" name="Check Box 762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1" r:id="rId729" name="Check Box 76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2" r:id="rId730" name="Check Box 76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3" r:id="rId731" name="Check Box 765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4" r:id="rId732" name="Check Box 76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5" r:id="rId733" name="Check Box 767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6" r:id="rId734" name="Check Box 76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7" r:id="rId735" name="Check Box 76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8" r:id="rId736" name="Check Box 77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19" r:id="rId737" name="Check Box 771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0" r:id="rId738" name="Check Box 77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1" r:id="rId739" name="Check Box 77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2" r:id="rId740" name="Check Box 77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3" r:id="rId741" name="Check Box 775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4" r:id="rId742" name="Check Box 77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5" r:id="rId743" name="Check Box 77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6" r:id="rId744" name="Check Box 778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7" r:id="rId745" name="Check Box 779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8" r:id="rId746" name="Check Box 780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29" r:id="rId747" name="Check Box 781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0" r:id="rId748" name="Check Box 782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1" r:id="rId749" name="Check Box 783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2" r:id="rId750" name="Check Box 78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3" r:id="rId751" name="Check Box 785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4" r:id="rId752" name="Check Box 786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5" r:id="rId753" name="Check Box 78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6" r:id="rId754" name="Check Box 78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7" r:id="rId755" name="Check Box 789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8" r:id="rId756" name="Check Box 790">
              <controlPr defaultSize="0" autoFill="0" autoLine="0" autoPict="0">
                <anchor moveWithCells="1">
                  <from>
                    <xdr:col>9</xdr:col>
                    <xdr:colOff>68580</xdr:colOff>
                    <xdr:row>25</xdr:row>
                    <xdr:rowOff>152400</xdr:rowOff>
                  </from>
                  <to>
                    <xdr:col>10</xdr:col>
                    <xdr:colOff>68580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39" r:id="rId757" name="Check Box 791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0" r:id="rId758" name="Check Box 79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1" r:id="rId759" name="Check Box 79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2" r:id="rId760" name="Check Box 79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3" r:id="rId761" name="Check Box 795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4" r:id="rId762" name="Check Box 79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5" r:id="rId763" name="Check Box 79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6" r:id="rId764" name="Check Box 798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7" r:id="rId765" name="Check Box 79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8" r:id="rId766" name="Check Box 800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49" r:id="rId767" name="Check Box 801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0" r:id="rId768" name="Check Box 80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1" r:id="rId769" name="Check Box 80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2" r:id="rId770" name="Check Box 80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3" r:id="rId771" name="Check Box 805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4" r:id="rId772" name="Check Box 80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5" r:id="rId773" name="Check Box 80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6" r:id="rId774" name="Check Box 80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7" r:id="rId775" name="Check Box 809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8" r:id="rId776" name="Check Box 81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59" r:id="rId777" name="Check Box 811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0" r:id="rId778" name="Check Box 812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1" r:id="rId779" name="Check Box 813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2" r:id="rId780" name="Check Box 81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3" r:id="rId781" name="Check Box 815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4" r:id="rId782" name="Check Box 816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5" r:id="rId783" name="Check Box 817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6" r:id="rId784" name="Check Box 81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" r:id="rId785" name="Check Box 81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" r:id="rId786" name="Check Box 82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" r:id="rId787" name="Check Box 82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" r:id="rId788" name="Check Box 822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" r:id="rId789" name="Check Box 82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" r:id="rId790" name="Check Box 824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" r:id="rId791" name="Check Box 82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" r:id="rId792" name="Check Box 826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" r:id="rId793" name="Check Box 827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6" r:id="rId794" name="Check Box 82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7" r:id="rId795" name="Check Box 829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8" r:id="rId796" name="Check Box 830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9" r:id="rId797" name="Check Box 83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0" r:id="rId798" name="Check Box 832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1" r:id="rId799" name="Check Box 833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2" r:id="rId800" name="Check Box 834">
              <controlPr defaultSize="0" autoFill="0" autoLine="0" autoPict="0">
                <anchor moveWithCells="1">
                  <from>
                    <xdr:col>9</xdr:col>
                    <xdr:colOff>68580</xdr:colOff>
                    <xdr:row>26</xdr:row>
                    <xdr:rowOff>152400</xdr:rowOff>
                  </from>
                  <to>
                    <xdr:col>10</xdr:col>
                    <xdr:colOff>68580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3" r:id="rId801" name="Check Box 83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4" r:id="rId802" name="Check Box 836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5" r:id="rId803" name="Check Box 837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6" r:id="rId804" name="Check Box 83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7" r:id="rId805" name="Check Box 839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8" r:id="rId806" name="Check Box 84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89" r:id="rId807" name="Check Box 84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0" r:id="rId808" name="Check Box 842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1" r:id="rId809" name="Check Box 843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2" r:id="rId810" name="Check Box 844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3" r:id="rId811" name="Check Box 84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4" r:id="rId812" name="Check Box 846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5" r:id="rId813" name="Check Box 847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6" r:id="rId814" name="Check Box 84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7" r:id="rId815" name="Check Box 849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8" r:id="rId816" name="Check Box 85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99" r:id="rId817" name="Check Box 85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0" r:id="rId818" name="Check Box 85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1" r:id="rId819" name="Check Box 85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2" r:id="rId820" name="Check Box 85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3" r:id="rId821" name="Check Box 855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4" r:id="rId822" name="Check Box 85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5" r:id="rId823" name="Check Box 85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6" r:id="rId824" name="Check Box 85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7" r:id="rId825" name="Check Box 859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8" r:id="rId826" name="Check Box 860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09" r:id="rId827" name="Check Box 86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0" r:id="rId828" name="Check Box 86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1" r:id="rId829" name="Check Box 863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2" r:id="rId830" name="Check Box 86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3" r:id="rId831" name="Check Box 86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4" r:id="rId832" name="Check Box 866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5" r:id="rId833" name="Check Box 867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6" r:id="rId834" name="Check Box 868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7" r:id="rId835" name="Check Box 86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8" r:id="rId836" name="Check Box 870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19" r:id="rId837" name="Check Box 871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0" r:id="rId838" name="Check Box 87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1" r:id="rId839" name="Check Box 873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2" r:id="rId840" name="Check Box 874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3" r:id="rId841" name="Check Box 87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4" r:id="rId842" name="Check Box 87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5" r:id="rId843" name="Check Box 877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6" r:id="rId844" name="Check Box 878">
              <controlPr defaultSize="0" autoFill="0" autoLine="0" autoPict="0">
                <anchor moveWithCells="1">
                  <from>
                    <xdr:col>9</xdr:col>
                    <xdr:colOff>68580</xdr:colOff>
                    <xdr:row>27</xdr:row>
                    <xdr:rowOff>152400</xdr:rowOff>
                  </from>
                  <to>
                    <xdr:col>10</xdr:col>
                    <xdr:colOff>68580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7" r:id="rId845" name="Check Box 87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8" r:id="rId846" name="Check Box 880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29" r:id="rId847" name="Check Box 88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0" r:id="rId848" name="Check Box 88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1" r:id="rId849" name="Check Box 88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2" r:id="rId850" name="Check Box 88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3" r:id="rId851" name="Check Box 88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4" r:id="rId852" name="Check Box 886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5" r:id="rId853" name="Check Box 88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6" r:id="rId854" name="Check Box 888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7" r:id="rId855" name="Check Box 88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8" r:id="rId856" name="Check Box 890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39" r:id="rId857" name="Check Box 89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0" r:id="rId858" name="Check Box 89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1" r:id="rId859" name="Check Box 89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2" r:id="rId860" name="Check Box 89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3" r:id="rId861" name="Check Box 89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4" r:id="rId862" name="Check Box 89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5" r:id="rId863" name="Check Box 897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6" r:id="rId864" name="Check Box 89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7" r:id="rId865" name="Check Box 899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8" r:id="rId866" name="Check Box 900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" r:id="rId867" name="Check Box 90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0" r:id="rId868" name="Check Box 90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1" r:id="rId869" name="Check Box 903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2" r:id="rId870" name="Check Box 90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3" r:id="rId871" name="Check Box 90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4" r:id="rId872" name="Check Box 90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5" r:id="rId873" name="Check Box 90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6" r:id="rId874" name="Check Box 90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7" r:id="rId875" name="Check Box 90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8" r:id="rId876" name="Check Box 910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59" r:id="rId877" name="Check Box 91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0" r:id="rId878" name="Check Box 912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1" r:id="rId879" name="Check Box 913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2" r:id="rId880" name="Check Box 914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3" r:id="rId881" name="Check Box 915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4" r:id="rId882" name="Check Box 91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5" r:id="rId883" name="Check Box 917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6" r:id="rId884" name="Check Box 918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7" r:id="rId885" name="Check Box 91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8" r:id="rId886" name="Check Box 920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" r:id="rId887" name="Check Box 921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" r:id="rId888" name="Check Box 922">
              <controlPr defaultSize="0" autoFill="0" autoLine="0" autoPict="0">
                <anchor moveWithCells="1">
                  <from>
                    <xdr:col>9</xdr:col>
                    <xdr:colOff>68580</xdr:colOff>
                    <xdr:row>28</xdr:row>
                    <xdr:rowOff>152400</xdr:rowOff>
                  </from>
                  <to>
                    <xdr:col>10</xdr:col>
                    <xdr:colOff>68580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1" r:id="rId889" name="Check Box 923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2" r:id="rId890" name="Check Box 92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3" r:id="rId891" name="Check Box 92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4" r:id="rId892" name="Check Box 92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5" r:id="rId893" name="Check Box 927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6" r:id="rId894" name="Check Box 92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7" r:id="rId895" name="Check Box 92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8" r:id="rId896" name="Check Box 930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9" r:id="rId897" name="Check Box 93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0" r:id="rId898" name="Check Box 932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1" r:id="rId899" name="Check Box 933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2" r:id="rId900" name="Check Box 93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3" r:id="rId901" name="Check Box 93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4" r:id="rId902" name="Check Box 93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5" r:id="rId903" name="Check Box 937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6" r:id="rId904" name="Check Box 93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7" r:id="rId905" name="Check Box 93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8" r:id="rId906" name="Check Box 94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89" r:id="rId907" name="Check Box 94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0" r:id="rId908" name="Check Box 94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1" r:id="rId909" name="Check Box 943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2" r:id="rId910" name="Check Box 944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3" r:id="rId911" name="Check Box 94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4" r:id="rId912" name="Check Box 94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5" r:id="rId913" name="Check Box 947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6" r:id="rId914" name="Check Box 94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7" r:id="rId915" name="Check Box 94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8" r:id="rId916" name="Check Box 95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99" r:id="rId917" name="Check Box 95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0" r:id="rId918" name="Check Box 95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1" r:id="rId919" name="Check Box 95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2" r:id="rId920" name="Check Box 954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3" r:id="rId921" name="Check Box 95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4" r:id="rId922" name="Check Box 956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5" r:id="rId923" name="Check Box 95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6" r:id="rId924" name="Check Box 958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7" r:id="rId925" name="Check Box 959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8" r:id="rId926" name="Check Box 96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09" r:id="rId927" name="Check Box 961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0" r:id="rId928" name="Check Box 962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1" r:id="rId929" name="Check Box 96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2" r:id="rId930" name="Check Box 964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3" r:id="rId931" name="Check Box 965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4" r:id="rId932" name="Check Box 966">
              <controlPr defaultSize="0" autoFill="0" autoLine="0" autoPict="0">
                <anchor moveWithCells="1">
                  <from>
                    <xdr:col>9</xdr:col>
                    <xdr:colOff>68580</xdr:colOff>
                    <xdr:row>29</xdr:row>
                    <xdr:rowOff>152400</xdr:rowOff>
                  </from>
                  <to>
                    <xdr:col>10</xdr:col>
                    <xdr:colOff>68580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5" r:id="rId933" name="Check Box 96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6" r:id="rId934" name="Check Box 96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7" r:id="rId935" name="Check Box 96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8" r:id="rId936" name="Check Box 97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19" r:id="rId937" name="Check Box 97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0" r:id="rId938" name="Check Box 97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1" r:id="rId939" name="Check Box 97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2" r:id="rId940" name="Check Box 974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3" r:id="rId941" name="Check Box 97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4" r:id="rId942" name="Check Box 976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5" r:id="rId943" name="Check Box 97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6" r:id="rId944" name="Check Box 97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7" r:id="rId945" name="Check Box 97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8" r:id="rId946" name="Check Box 98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29" r:id="rId947" name="Check Box 98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0" r:id="rId948" name="Check Box 98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1" r:id="rId949" name="Check Box 98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2" r:id="rId950" name="Check Box 984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3" r:id="rId951" name="Check Box 985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4" r:id="rId952" name="Check Box 986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5" r:id="rId953" name="Check Box 987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6" r:id="rId954" name="Check Box 988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7" r:id="rId955" name="Check Box 989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8" r:id="rId956" name="Check Box 990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39" r:id="rId957" name="Check Box 991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0" r:id="rId958" name="Check Box 992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1" r:id="rId959" name="Check Box 993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2" r:id="rId960" name="Check Box 994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3" r:id="rId961" name="Check Box 99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4" r:id="rId962" name="Check Box 996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5" r:id="rId963" name="Check Box 99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6" r:id="rId964" name="Check Box 998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7" r:id="rId965" name="Check Box 999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8" r:id="rId966" name="Check Box 1000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49" r:id="rId967" name="Check Box 1001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0" r:id="rId968" name="Check Box 1002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1" r:id="rId969" name="Check Box 1003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2" r:id="rId970" name="Check Box 1004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3" r:id="rId971" name="Check Box 1005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4" r:id="rId972" name="Check Box 1006">
              <controlPr defaultSize="0" autoFill="0" autoLine="0" autoPict="0">
                <anchor moveWithCells="1">
                  <from>
                    <xdr:col>9</xdr:col>
                    <xdr:colOff>68580</xdr:colOff>
                    <xdr:row>30</xdr:row>
                    <xdr:rowOff>152400</xdr:rowOff>
                  </from>
                  <to>
                    <xdr:col>10</xdr:col>
                    <xdr:colOff>68580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5" r:id="rId973" name="Check Box 100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6" r:id="rId974" name="Check Box 1008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59" r:id="rId975" name="Check Box 1011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0" r:id="rId976" name="Check Box 1012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1" r:id="rId977" name="Check Box 1013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2" r:id="rId978" name="Check Box 1014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3" r:id="rId979" name="Check Box 1015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4" r:id="rId980" name="Check Box 1016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5" r:id="rId981" name="Check Box 101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6" r:id="rId982" name="Check Box 1018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7" r:id="rId983" name="Check Box 1019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8" r:id="rId984" name="Check Box 1020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69" r:id="rId985" name="Check Box 1021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0" r:id="rId986" name="Check Box 1022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987" name="Check Box 1026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988" name="Check Box 102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989" name="Check Box 1028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90" name="Check Box 1029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91" name="Check Box 1030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92" name="Check Box 1031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993" name="Check Box 1032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94" name="Check Box 1033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995" name="Check Box 1034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996" name="Check Box 1035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997" name="Check Box 1036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998" name="Check Box 1037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999" name="Check Box 1038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000" name="Check Box 1039">
              <controlPr defaultSize="0" autoFill="0" autoLine="0" autoPict="0">
                <anchor moveWithCells="1">
                  <from>
                    <xdr:col>9</xdr:col>
                    <xdr:colOff>68580</xdr:colOff>
                    <xdr:row>31</xdr:row>
                    <xdr:rowOff>152400</xdr:rowOff>
                  </from>
                  <to>
                    <xdr:col>10</xdr:col>
                    <xdr:colOff>68580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1001" name="Check Box 1067">
              <controlPr defaultSize="0" autoFill="0" autoLine="0" autoPict="0">
                <anchor moveWithCells="1">
                  <from>
                    <xdr:col>9</xdr:col>
                    <xdr:colOff>68580</xdr:colOff>
                    <xdr:row>5</xdr:row>
                    <xdr:rowOff>0</xdr:rowOff>
                  </from>
                  <to>
                    <xdr:col>10</xdr:col>
                    <xdr:colOff>68580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1002" name="Check Box 1068">
              <controlPr defaultSize="0" autoFill="0" autoLine="0" autoPict="0">
                <anchor moveWithCells="1">
                  <from>
                    <xdr:col>11</xdr:col>
                    <xdr:colOff>38100</xdr:colOff>
                    <xdr:row>5</xdr:row>
                    <xdr:rowOff>160020</xdr:rowOff>
                  </from>
                  <to>
                    <xdr:col>12</xdr:col>
                    <xdr:colOff>38100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1003" name="Check Box 1069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160020</xdr:rowOff>
                  </from>
                  <to>
                    <xdr:col>12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1004" name="Check Box 1070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160020</xdr:rowOff>
                  </from>
                  <to>
                    <xdr:col>12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1005" name="Check Box 1071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160020</xdr:rowOff>
                  </from>
                  <to>
                    <xdr:col>12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1006" name="Check Box 1072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160020</xdr:rowOff>
                  </from>
                  <to>
                    <xdr:col>12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007" name="Check Box 1073">
              <controlPr defaultSize="0" autoFill="0" autoLine="0" autoPict="0">
                <anchor moveWithCells="1">
                  <from>
                    <xdr:col>11</xdr:col>
                    <xdr:colOff>38100</xdr:colOff>
                    <xdr:row>7</xdr:row>
                    <xdr:rowOff>160020</xdr:rowOff>
                  </from>
                  <to>
                    <xdr:col>12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1008" name="Check Box 1074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160020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1009" name="Check Box 1075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160020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1010" name="Check Box 1076">
              <controlPr defaultSize="0" autoFill="0" autoLine="0" autoPict="0">
                <anchor moveWithCells="1">
                  <from>
                    <xdr:col>11</xdr:col>
                    <xdr:colOff>38100</xdr:colOff>
                    <xdr:row>8</xdr:row>
                    <xdr:rowOff>160020</xdr:rowOff>
                  </from>
                  <to>
                    <xdr:col>12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1011" name="Check Box 1077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160020</xdr:rowOff>
                  </from>
                  <to>
                    <xdr:col>12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012" name="Check Box 1078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160020</xdr:rowOff>
                  </from>
                  <to>
                    <xdr:col>12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013" name="Check Box 1079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160020</xdr:rowOff>
                  </from>
                  <to>
                    <xdr:col>12</xdr:col>
                    <xdr:colOff>38100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1014" name="Check Box 1080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160020</xdr:rowOff>
                  </from>
                  <to>
                    <xdr:col>12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015" name="Check Box 1081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160020</xdr:rowOff>
                  </from>
                  <to>
                    <xdr:col>12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1016" name="Check Box 1082">
              <controlPr defaultSize="0" autoFill="0" autoLine="0" autoPict="0">
                <anchor moveWithCells="1">
                  <from>
                    <xdr:col>11</xdr:col>
                    <xdr:colOff>38100</xdr:colOff>
                    <xdr:row>10</xdr:row>
                    <xdr:rowOff>160020</xdr:rowOff>
                  </from>
                  <to>
                    <xdr:col>12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1017" name="Check Box 1083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160020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1018" name="Check Box 1084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160020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1019" name="Check Box 1085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160020</xdr:rowOff>
                  </from>
                  <to>
                    <xdr:col>12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1020" name="Check Box 1086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160020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1021" name="Check Box 1087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160020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1022" name="Check Box 1088">
              <controlPr defaultSize="0" autoFill="0" autoLine="0" autoPict="0">
                <anchor moveWithCells="1">
                  <from>
                    <xdr:col>11</xdr:col>
                    <xdr:colOff>38100</xdr:colOff>
                    <xdr:row>12</xdr:row>
                    <xdr:rowOff>160020</xdr:rowOff>
                  </from>
                  <to>
                    <xdr:col>12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1023" name="Check Box 1089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160020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1024" name="Check Box 1090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160020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1025" name="Check Box 1091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160020</xdr:rowOff>
                  </from>
                  <to>
                    <xdr:col>12</xdr:col>
                    <xdr:colOff>38100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1026" name="Check Box 1092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160020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1027" name="Check Box 1093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160020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1028" name="Check Box 1094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160020</xdr:rowOff>
                  </from>
                  <to>
                    <xdr:col>12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1029" name="Check Box 1095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160020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1030" name="Check Box 1096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160020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1031" name="Check Box 1097">
              <controlPr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160020</xdr:rowOff>
                  </from>
                  <to>
                    <xdr:col>12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1032" name="Check Box 1098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160020</xdr:rowOff>
                  </from>
                  <to>
                    <xdr:col>12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1033" name="Check Box 1099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160020</xdr:rowOff>
                  </from>
                  <to>
                    <xdr:col>12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1034" name="Check Box 1100">
              <controlPr defaultSize="0" autoFill="0" autoLine="0" autoPict="0">
                <anchor moveWithCells="1">
                  <from>
                    <xdr:col>11</xdr:col>
                    <xdr:colOff>38100</xdr:colOff>
                    <xdr:row>16</xdr:row>
                    <xdr:rowOff>160020</xdr:rowOff>
                  </from>
                  <to>
                    <xdr:col>12</xdr:col>
                    <xdr:colOff>38100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1035" name="Check Box 1101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160020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1036" name="Check Box 1102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160020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1037" name="Check Box 1103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160020</xdr:rowOff>
                  </from>
                  <to>
                    <xdr:col>12</xdr:col>
                    <xdr:colOff>38100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1038" name="Check Box 1104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1039" name="Check Box 1105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1040" name="Check Box 1106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1041" name="Check Box 1107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1042" name="Check Box 1108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1043" name="Check Box 1109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1044" name="Check Box 1110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1045" name="Check Box 1111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1046" name="Check Box 1112">
              <controlPr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160020</xdr:rowOff>
                  </from>
                  <to>
                    <xdr:col>12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1047" name="Check Box 1113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1048" name="Check Box 1114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1049" name="Check Box 1115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1050" name="Check Box 1116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1051" name="Check Box 1117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1052" name="Check Box 1118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1053" name="Check Box 1119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1054" name="Check Box 1120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1055" name="Check Box 1121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160020</xdr:rowOff>
                  </from>
                  <to>
                    <xdr:col>12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1056" name="Check Box 1122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57" name="Check Box 1123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58" name="Check Box 1124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59" name="Check Box 1125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60" name="Check Box 1126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61" name="Check Box 1127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62" name="Check Box 1128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63" name="Check Box 1129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64" name="Check Box 1130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065" name="Check Box 1131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066" name="Check Box 1132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067" name="Check Box 1133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068" name="Check Box 1134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069" name="Check Box 1135">
              <controlPr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160020</xdr:rowOff>
                  </from>
                  <to>
                    <xdr:col>12</xdr:col>
                    <xdr:colOff>38100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070" name="Check Box 1136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071" name="Check Box 1137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072" name="Check Box 1138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073" name="Check Box 1139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074" name="Check Box 1140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075" name="Check Box 1141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076" name="Check Box 1142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077" name="Check Box 1143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078" name="Check Box 1144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079" name="Check Box 1145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080" name="Check Box 1146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081" name="Check Box 1147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082" name="Check Box 1148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083" name="Check Box 1149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160020</xdr:rowOff>
                  </from>
                  <to>
                    <xdr:col>12</xdr:col>
                    <xdr:colOff>38100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084" name="Check Box 1150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085" name="Check Box 1151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086" name="Check Box 1152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087" name="Check Box 1153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088" name="Check Box 1154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089" name="Check Box 1155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090" name="Check Box 1156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091" name="Check Box 1157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092" name="Check Box 1158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093" name="Check Box 1159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094" name="Check Box 1160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095" name="Check Box 1161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096" name="Check Box 1162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097" name="Check Box 1163">
              <controlPr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160020</xdr:rowOff>
                  </from>
                  <to>
                    <xdr:col>12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098" name="Check Box 1164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099" name="Check Box 1165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100" name="Check Box 1166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101" name="Check Box 1167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102" name="Check Box 1168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103" name="Check Box 1169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104" name="Check Box 1170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105" name="Check Box 1171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106" name="Check Box 1172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107" name="Check Box 1173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108" name="Check Box 1174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109" name="Check Box 1175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110" name="Check Box 1176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111" name="Check Box 1177">
              <controlPr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160020</xdr:rowOff>
                  </from>
                  <to>
                    <xdr:col>12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112" name="Check Box 1178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113" name="Check Box 1179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114" name="Check Box 1180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115" name="Check Box 1181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116" name="Check Box 1182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117" name="Check Box 1183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118" name="Check Box 1184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1119" name="Check Box 1185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120" name="Check Box 1186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1121" name="Check Box 1187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1122" name="Check Box 1188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1123" name="Check Box 1189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124" name="Check Box 1190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1125" name="Check Box 1191">
              <controlPr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160020</xdr:rowOff>
                  </from>
                  <to>
                    <xdr:col>12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126" name="Check Box 1192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127" name="Check Box 1193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1128" name="Check Box 1194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1129" name="Check Box 1195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1130" name="Check Box 1196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131" name="Check Box 1197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1132" name="Check Box 1198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1133" name="Check Box 1199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1134" name="Check Box 1200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1135" name="Check Box 1201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8" r:id="rId1136" name="Check Box 1202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1137" name="Check Box 1203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1138" name="Check Box 1204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1139" name="Check Box 1205">
              <controlPr defaultSize="0" autoFill="0" autoLine="0" autoPict="0">
                <anchor moveWithCells="1">
                  <from>
                    <xdr:col>11</xdr:col>
                    <xdr:colOff>38100</xdr:colOff>
                    <xdr:row>25</xdr:row>
                    <xdr:rowOff>160020</xdr:rowOff>
                  </from>
                  <to>
                    <xdr:col>12</xdr:col>
                    <xdr:colOff>38100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1140" name="Check Box 1206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3" r:id="rId1141" name="Check Box 1207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4" r:id="rId1142" name="Check Box 1208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1143" name="Check Box 1209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6" r:id="rId1144" name="Check Box 1210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7" r:id="rId1145" name="Check Box 1211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1146" name="Check Box 1212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1147" name="Check Box 1213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1148" name="Check Box 1214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1149" name="Check Box 1215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1150" name="Check Box 1216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1151" name="Check Box 1217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1152" name="Check Box 1218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1153" name="Check Box 1219">
              <controlPr defaultSize="0" autoFill="0" autoLine="0" autoPict="0">
                <anchor moveWithCells="1">
                  <from>
                    <xdr:col>11</xdr:col>
                    <xdr:colOff>38100</xdr:colOff>
                    <xdr:row>26</xdr:row>
                    <xdr:rowOff>160020</xdr:rowOff>
                  </from>
                  <to>
                    <xdr:col>12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1154" name="Check Box 1220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1155" name="Check Box 1221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1156" name="Check Box 1222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9" r:id="rId1157" name="Check Box 1223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1158" name="Check Box 1224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1" r:id="rId1159" name="Check Box 1225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2" r:id="rId1160" name="Check Box 1226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3" r:id="rId1161" name="Check Box 1227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1162" name="Check Box 1228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1163" name="Check Box 1229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" r:id="rId1164" name="Check Box 1230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" r:id="rId1165" name="Check Box 1231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8" r:id="rId1166" name="Check Box 1232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" r:id="rId1167" name="Check Box 1233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160020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1168" name="Check Box 1234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" r:id="rId1169" name="Check Box 1235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1170" name="Check Box 1236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1171" name="Check Box 1237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1172" name="Check Box 1238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5" r:id="rId1173" name="Check Box 1239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6" r:id="rId1174" name="Check Box 1240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7" r:id="rId1175" name="Check Box 1241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1176" name="Check Box 1242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1177" name="Check Box 1243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1178" name="Check Box 1244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1179" name="Check Box 1245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1180" name="Check Box 1246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1181" name="Check Box 1247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160020</xdr:rowOff>
                  </from>
                  <to>
                    <xdr:col>12</xdr:col>
                    <xdr:colOff>38100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4" r:id="rId1182" name="Check Box 1248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5" r:id="rId1183" name="Check Box 1249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6" r:id="rId1184" name="Check Box 1250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1185" name="Check Box 1251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1186" name="Check Box 1252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1187" name="Check Box 1253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1188" name="Check Box 1254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1189" name="Check Box 1255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1190" name="Check Box 1256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1191" name="Check Box 1257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1192" name="Check Box 1258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1193" name="Check Box 1259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1194" name="Check Box 1260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1195" name="Check Box 1261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160020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1196" name="Check Box 1262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9" r:id="rId1197" name="Check Box 1263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1198" name="Check Box 1264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1" r:id="rId1199" name="Check Box 1265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2" r:id="rId1200" name="Check Box 1266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3" r:id="rId1201" name="Check Box 1267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4" r:id="rId1202" name="Check Box 1268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5" r:id="rId1203" name="Check Box 1269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6" r:id="rId1204" name="Check Box 1270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7" r:id="rId1205" name="Check Box 1271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8" r:id="rId1206" name="Check Box 1272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9" r:id="rId1207" name="Check Box 1273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0" r:id="rId1208" name="Check Box 1274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160020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1" r:id="rId1209" name="Check Box 1275">
              <controlPr defaultSize="0" autoFill="0" autoLine="0" autoPict="0">
                <anchor moveWithCells="1">
                  <from>
                    <xdr:col>8</xdr:col>
                    <xdr:colOff>114300</xdr:colOff>
                    <xdr:row>30</xdr:row>
                    <xdr:rowOff>175260</xdr:rowOff>
                  </from>
                  <to>
                    <xdr:col>8</xdr:col>
                    <xdr:colOff>419100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2" r:id="rId1210" name="Check Box 1276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160020</xdr:rowOff>
                  </from>
                  <to>
                    <xdr:col>12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1" r:id="rId1211" name="Check Box 1285">
              <controlPr defaultSize="0" autoFill="0" autoLine="0" autoPict="0">
                <anchor moveWithCells="1">
                  <from>
                    <xdr:col>8</xdr:col>
                    <xdr:colOff>114300</xdr:colOff>
                    <xdr:row>5</xdr:row>
                    <xdr:rowOff>160020</xdr:rowOff>
                  </from>
                  <to>
                    <xdr:col>8</xdr:col>
                    <xdr:colOff>419100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3" r:id="rId1212" name="Check Box 1287">
              <controlPr defaultSize="0" autoFill="0" autoLine="0" autoPict="0">
                <anchor moveWithCells="1">
                  <from>
                    <xdr:col>9</xdr:col>
                    <xdr:colOff>68580</xdr:colOff>
                    <xdr:row>5</xdr:row>
                    <xdr:rowOff>175260</xdr:rowOff>
                  </from>
                  <to>
                    <xdr:col>10</xdr:col>
                    <xdr:colOff>68580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5" r:id="rId1213" name="Check Box 1289">
              <controlPr defaultSize="0" autoFill="0" autoLine="0" autoPict="0">
                <anchor moveWithCells="1">
                  <from>
                    <xdr:col>8</xdr:col>
                    <xdr:colOff>114300</xdr:colOff>
                    <xdr:row>18</xdr:row>
                    <xdr:rowOff>160020</xdr:rowOff>
                  </from>
                  <to>
                    <xdr:col>8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6" r:id="rId1214" name="Check Box 1290">
              <controlPr defaultSize="0" autoFill="0" autoLine="0" autoPict="0">
                <anchor moveWithCells="1">
                  <from>
                    <xdr:col>8</xdr:col>
                    <xdr:colOff>114300</xdr:colOff>
                    <xdr:row>20</xdr:row>
                    <xdr:rowOff>160020</xdr:rowOff>
                  </from>
                  <to>
                    <xdr:col>8</xdr:col>
                    <xdr:colOff>419100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7" r:id="rId1215" name="Check Box 1291">
              <controlPr defaultSize="0" autoFill="0" autoLine="0" autoPict="0">
                <anchor moveWithCells="1">
                  <from>
                    <xdr:col>8</xdr:col>
                    <xdr:colOff>114300</xdr:colOff>
                    <xdr:row>16</xdr:row>
                    <xdr:rowOff>160020</xdr:rowOff>
                  </from>
                  <to>
                    <xdr:col>8</xdr:col>
                    <xdr:colOff>419100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9" r:id="rId1216" name="Check Box 1293">
              <controlPr defaultSize="0" autoFill="0" autoLine="0" autoPict="0">
                <anchor moveWithCells="1">
                  <from>
                    <xdr:col>8</xdr:col>
                    <xdr:colOff>114300</xdr:colOff>
                    <xdr:row>23</xdr:row>
                    <xdr:rowOff>160020</xdr:rowOff>
                  </from>
                  <to>
                    <xdr:col>8</xdr:col>
                    <xdr:colOff>419100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0" r:id="rId1217" name="Check Box 1294">
              <controlPr defaultSize="0" autoFill="0" autoLine="0" autoPict="0">
                <anchor moveWithCells="1">
                  <from>
                    <xdr:col>8</xdr:col>
                    <xdr:colOff>114300</xdr:colOff>
                    <xdr:row>13</xdr:row>
                    <xdr:rowOff>160020</xdr:rowOff>
                  </from>
                  <to>
                    <xdr:col>8</xdr:col>
                    <xdr:colOff>419100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1" r:id="rId1218" name="Check Box 1295">
              <controlPr defaultSize="0" autoFill="0" autoLine="0" autoPict="0">
                <anchor moveWithCells="1">
                  <from>
                    <xdr:col>8</xdr:col>
                    <xdr:colOff>114300</xdr:colOff>
                    <xdr:row>12</xdr:row>
                    <xdr:rowOff>160020</xdr:rowOff>
                  </from>
                  <to>
                    <xdr:col>8</xdr:col>
                    <xdr:colOff>419100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2" r:id="rId1219" name="Check Box 1296">
              <controlPr defaultSize="0" autoFill="0" autoLine="0" autoPict="0">
                <anchor moveWithCells="1">
                  <from>
                    <xdr:col>8</xdr:col>
                    <xdr:colOff>114300</xdr:colOff>
                    <xdr:row>11</xdr:row>
                    <xdr:rowOff>160020</xdr:rowOff>
                  </from>
                  <to>
                    <xdr:col>8</xdr:col>
                    <xdr:colOff>419100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4" r:id="rId1220" name="Check Box 1298">
              <controlPr defaultSize="0" autoFill="0" autoLine="0" autoPict="0">
                <anchor moveWithCells="1">
                  <from>
                    <xdr:col>8</xdr:col>
                    <xdr:colOff>114300</xdr:colOff>
                    <xdr:row>10</xdr:row>
                    <xdr:rowOff>160020</xdr:rowOff>
                  </from>
                  <to>
                    <xdr:col>8</xdr:col>
                    <xdr:colOff>419100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6" r:id="rId1221" name="Check Box 1300">
              <controlPr defaultSize="0" autoFill="0" autoLine="0" autoPict="0">
                <anchor moveWithCells="1">
                  <from>
                    <xdr:col>8</xdr:col>
                    <xdr:colOff>114300</xdr:colOff>
                    <xdr:row>9</xdr:row>
                    <xdr:rowOff>160020</xdr:rowOff>
                  </from>
                  <to>
                    <xdr:col>8</xdr:col>
                    <xdr:colOff>419100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8" r:id="rId1222" name="Check Box 1302">
              <controlPr defaultSize="0" autoFill="0" autoLine="0" autoPict="0">
                <anchor moveWithCells="1">
                  <from>
                    <xdr:col>8</xdr:col>
                    <xdr:colOff>114300</xdr:colOff>
                    <xdr:row>8</xdr:row>
                    <xdr:rowOff>160020</xdr:rowOff>
                  </from>
                  <to>
                    <xdr:col>8</xdr:col>
                    <xdr:colOff>419100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9" r:id="rId1223" name="Check Box 1303">
              <controlPr defaultSize="0" autoFill="0" autoLine="0" autoPict="0">
                <anchor moveWithCells="1">
                  <from>
                    <xdr:col>8</xdr:col>
                    <xdr:colOff>114300</xdr:colOff>
                    <xdr:row>7</xdr:row>
                    <xdr:rowOff>160020</xdr:rowOff>
                  </from>
                  <to>
                    <xdr:col>8</xdr:col>
                    <xdr:colOff>419100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0" r:id="rId1224" name="Check Box 1304">
              <controlPr defaultSize="0" autoFill="0" autoLine="0" autoPict="0">
                <anchor moveWithCells="1">
                  <from>
                    <xdr:col>8</xdr:col>
                    <xdr:colOff>114300</xdr:colOff>
                    <xdr:row>6</xdr:row>
                    <xdr:rowOff>160020</xdr:rowOff>
                  </from>
                  <to>
                    <xdr:col>8</xdr:col>
                    <xdr:colOff>419100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1" r:id="rId1225" name="Check Box 1305">
              <controlPr defaultSize="0" autoFill="0" autoLine="0" autoPict="0">
                <anchor moveWithCells="1">
                  <from>
                    <xdr:col>8</xdr:col>
                    <xdr:colOff>114300</xdr:colOff>
                    <xdr:row>5</xdr:row>
                    <xdr:rowOff>0</xdr:rowOff>
                  </from>
                  <to>
                    <xdr:col>8</xdr:col>
                    <xdr:colOff>419100</xdr:colOff>
                    <xdr:row>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3" r:id="rId1226" name="Check Box 1307">
              <controlPr defaultSize="0" autoFill="0" autoLine="0" autoPict="0">
                <anchor moveWithCells="1">
                  <from>
                    <xdr:col>8</xdr:col>
                    <xdr:colOff>114300</xdr:colOff>
                    <xdr:row>14</xdr:row>
                    <xdr:rowOff>160020</xdr:rowOff>
                  </from>
                  <to>
                    <xdr:col>8</xdr:col>
                    <xdr:colOff>419100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5" r:id="rId1227" name="Check Box 1309">
              <controlPr defaultSize="0" autoFill="0" autoLine="0" autoPict="0">
                <anchor moveWithCells="1">
                  <from>
                    <xdr:col>8</xdr:col>
                    <xdr:colOff>114300</xdr:colOff>
                    <xdr:row>15</xdr:row>
                    <xdr:rowOff>160020</xdr:rowOff>
                  </from>
                  <to>
                    <xdr:col>8</xdr:col>
                    <xdr:colOff>419100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7" r:id="rId1228" name="Check Box 1311">
              <controlPr defaultSize="0" autoFill="0" autoLine="0" autoPict="0">
                <anchor moveWithCells="1">
                  <from>
                    <xdr:col>8</xdr:col>
                    <xdr:colOff>114300</xdr:colOff>
                    <xdr:row>17</xdr:row>
                    <xdr:rowOff>160020</xdr:rowOff>
                  </from>
                  <to>
                    <xdr:col>8</xdr:col>
                    <xdr:colOff>419100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9" r:id="rId1229" name="Check Box 1313">
              <controlPr defaultSize="0" autoFill="0" autoLine="0" autoPict="0">
                <anchor moveWithCells="1">
                  <from>
                    <xdr:col>8</xdr:col>
                    <xdr:colOff>114300</xdr:colOff>
                    <xdr:row>19</xdr:row>
                    <xdr:rowOff>160020</xdr:rowOff>
                  </from>
                  <to>
                    <xdr:col>8</xdr:col>
                    <xdr:colOff>419100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0" r:id="rId1230" name="Check Box 1314">
              <controlPr defaultSize="0" autoFill="0" autoLine="0" autoPict="0">
                <anchor moveWithCells="1">
                  <from>
                    <xdr:col>8</xdr:col>
                    <xdr:colOff>114300</xdr:colOff>
                    <xdr:row>21</xdr:row>
                    <xdr:rowOff>160020</xdr:rowOff>
                  </from>
                  <to>
                    <xdr:col>8</xdr:col>
                    <xdr:colOff>419100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1" r:id="rId1231" name="Check Box 1315">
              <controlPr defaultSize="0" autoFill="0" autoLine="0" autoPict="0">
                <anchor moveWithCells="1">
                  <from>
                    <xdr:col>8</xdr:col>
                    <xdr:colOff>114300</xdr:colOff>
                    <xdr:row>23</xdr:row>
                    <xdr:rowOff>0</xdr:rowOff>
                  </from>
                  <to>
                    <xdr:col>8</xdr:col>
                    <xdr:colOff>419100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3" r:id="rId1232" name="Check Box 1317">
              <controlPr defaultSize="0" autoFill="0" autoLine="0" autoPict="0">
                <anchor moveWithCells="1">
                  <from>
                    <xdr:col>8</xdr:col>
                    <xdr:colOff>114300</xdr:colOff>
                    <xdr:row>24</xdr:row>
                    <xdr:rowOff>160020</xdr:rowOff>
                  </from>
                  <to>
                    <xdr:col>8</xdr:col>
                    <xdr:colOff>419100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5" r:id="rId1233" name="Check Box 1319">
              <controlPr defaultSize="0" autoFill="0" autoLine="0" autoPict="0">
                <anchor moveWithCells="1">
                  <from>
                    <xdr:col>8</xdr:col>
                    <xdr:colOff>114300</xdr:colOff>
                    <xdr:row>25</xdr:row>
                    <xdr:rowOff>160020</xdr:rowOff>
                  </from>
                  <to>
                    <xdr:col>8</xdr:col>
                    <xdr:colOff>419100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8" r:id="rId1234" name="Check Box 1322">
              <controlPr defaultSize="0" autoFill="0" autoLine="0" autoPict="0">
                <anchor moveWithCells="1">
                  <from>
                    <xdr:col>8</xdr:col>
                    <xdr:colOff>114300</xdr:colOff>
                    <xdr:row>27</xdr:row>
                    <xdr:rowOff>160020</xdr:rowOff>
                  </from>
                  <to>
                    <xdr:col>8</xdr:col>
                    <xdr:colOff>419100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9" r:id="rId1235" name="Check Box 1323">
              <controlPr defaultSize="0" autoFill="0" autoLine="0" autoPict="0">
                <anchor moveWithCells="1">
                  <from>
                    <xdr:col>8</xdr:col>
                    <xdr:colOff>114300</xdr:colOff>
                    <xdr:row>26</xdr:row>
                    <xdr:rowOff>175260</xdr:rowOff>
                  </from>
                  <to>
                    <xdr:col>8</xdr:col>
                    <xdr:colOff>419100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1" r:id="rId1236" name="Check Box 1325">
              <controlPr defaultSize="0" autoFill="0" autoLine="0" autoPict="0">
                <anchor moveWithCells="1">
                  <from>
                    <xdr:col>8</xdr:col>
                    <xdr:colOff>114300</xdr:colOff>
                    <xdr:row>28</xdr:row>
                    <xdr:rowOff>160020</xdr:rowOff>
                  </from>
                  <to>
                    <xdr:col>8</xdr:col>
                    <xdr:colOff>419100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2" r:id="rId1237" name="Check Box 1326">
              <controlPr defaultSize="0" autoFill="0" autoLine="0" autoPict="0">
                <anchor moveWithCells="1">
                  <from>
                    <xdr:col>8</xdr:col>
                    <xdr:colOff>114300</xdr:colOff>
                    <xdr:row>29</xdr:row>
                    <xdr:rowOff>175260</xdr:rowOff>
                  </from>
                  <to>
                    <xdr:col>8</xdr:col>
                    <xdr:colOff>419100</xdr:colOff>
                    <xdr:row>31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Z35"/>
  <sheetViews>
    <sheetView showGridLines="0" tabSelected="1" workbookViewId="0">
      <selection activeCell="B6" sqref="B6"/>
    </sheetView>
  </sheetViews>
  <sheetFormatPr defaultColWidth="8.88671875" defaultRowHeight="14.4" x14ac:dyDescent="0.3"/>
  <cols>
    <col min="1" max="1" width="12.6640625" style="86" customWidth="1"/>
    <col min="2" max="2" width="14.44140625" style="86" customWidth="1"/>
    <col min="3" max="3" width="16.5546875" style="86" customWidth="1"/>
    <col min="4" max="4" width="10.6640625" style="86" customWidth="1"/>
    <col min="5" max="5" width="10.109375" style="86" customWidth="1"/>
    <col min="6" max="6" width="9.6640625" style="86" customWidth="1"/>
    <col min="7" max="7" width="9.88671875" style="86" customWidth="1"/>
    <col min="8" max="8" width="8.88671875" style="86"/>
    <col min="9" max="9" width="8.88671875" style="86" hidden="1" customWidth="1"/>
    <col min="10" max="10" width="12.44140625" style="86" hidden="1" customWidth="1"/>
    <col min="11" max="11" width="13" style="86" hidden="1" customWidth="1"/>
    <col min="12" max="18" width="8.88671875" style="86" hidden="1" customWidth="1"/>
    <col min="19" max="19" width="10.5546875" style="86" hidden="1" customWidth="1"/>
    <col min="20" max="20" width="8.88671875" style="86" hidden="1" customWidth="1"/>
    <col min="21" max="23" width="8.88671875" style="86" customWidth="1"/>
    <col min="24" max="16384" width="8.88671875" style="86"/>
  </cols>
  <sheetData>
    <row r="1" spans="1:20" x14ac:dyDescent="0.3">
      <c r="A1" s="139" t="s">
        <v>502</v>
      </c>
      <c r="B1" s="140"/>
      <c r="C1" s="141"/>
    </row>
    <row r="2" spans="1:20" x14ac:dyDescent="0.3">
      <c r="A2" s="247" t="s">
        <v>501</v>
      </c>
      <c r="B2" s="247"/>
      <c r="C2" s="247"/>
      <c r="D2" s="247"/>
      <c r="E2" s="247"/>
      <c r="F2" s="247"/>
    </row>
    <row r="4" spans="1:20" x14ac:dyDescent="0.3">
      <c r="B4" s="248" t="s">
        <v>487</v>
      </c>
      <c r="C4" s="249"/>
      <c r="D4" s="249"/>
      <c r="E4" s="249"/>
      <c r="F4" s="250"/>
      <c r="G4" s="87"/>
    </row>
    <row r="5" spans="1:20" x14ac:dyDescent="0.3">
      <c r="B5" s="88" t="s">
        <v>347</v>
      </c>
      <c r="C5" s="88" t="s">
        <v>398</v>
      </c>
      <c r="D5" s="89" t="s">
        <v>404</v>
      </c>
      <c r="E5" s="89" t="s">
        <v>405</v>
      </c>
      <c r="F5" s="89" t="s">
        <v>406</v>
      </c>
      <c r="G5" s="89" t="s">
        <v>496</v>
      </c>
      <c r="I5" s="90" t="s">
        <v>438</v>
      </c>
      <c r="J5" s="91">
        <v>0.7</v>
      </c>
      <c r="K5" s="90"/>
      <c r="L5" s="90"/>
      <c r="M5" s="90"/>
      <c r="N5" s="90"/>
      <c r="O5" s="90"/>
      <c r="P5" s="90"/>
      <c r="Q5" s="90"/>
      <c r="R5" s="90"/>
      <c r="S5" s="90"/>
      <c r="T5" s="90"/>
    </row>
    <row r="6" spans="1:20" x14ac:dyDescent="0.3">
      <c r="A6" s="92" t="s">
        <v>399</v>
      </c>
      <c r="B6" s="65"/>
      <c r="C6" s="65"/>
      <c r="D6" s="93" t="e">
        <f ca="1">Per_Diem1</f>
        <v>#N/A</v>
      </c>
      <c r="E6" s="93" t="e">
        <f ca="1">Per_Diem2</f>
        <v>#N/A</v>
      </c>
      <c r="F6" s="93" t="e">
        <f ca="1">Per_Diem3</f>
        <v>#N/A</v>
      </c>
      <c r="G6" s="93">
        <v>5</v>
      </c>
      <c r="I6" s="90"/>
      <c r="J6" s="90"/>
      <c r="K6" s="90"/>
      <c r="L6" s="251" t="s">
        <v>442</v>
      </c>
      <c r="M6" s="251"/>
      <c r="N6" s="251"/>
      <c r="O6" s="94"/>
      <c r="P6" s="90"/>
      <c r="Q6" s="90"/>
      <c r="R6" s="90"/>
      <c r="S6" s="90"/>
      <c r="T6" s="90"/>
    </row>
    <row r="7" spans="1:20" x14ac:dyDescent="0.3">
      <c r="A7" s="92" t="s">
        <v>400</v>
      </c>
      <c r="B7" s="65"/>
      <c r="C7" s="65"/>
      <c r="D7" s="93" t="e">
        <f ca="1">Per_Diem4</f>
        <v>#N/A</v>
      </c>
      <c r="E7" s="93" t="e">
        <f ca="1">Per_Diem5</f>
        <v>#N/A</v>
      </c>
      <c r="F7" s="93" t="e">
        <f ca="1">Per_Diem6</f>
        <v>#N/A</v>
      </c>
      <c r="G7" s="93">
        <v>5</v>
      </c>
      <c r="I7" s="90"/>
      <c r="J7" s="95" t="s">
        <v>439</v>
      </c>
      <c r="K7" s="94" t="s">
        <v>440</v>
      </c>
      <c r="L7" s="94" t="s">
        <v>441</v>
      </c>
      <c r="M7" s="94" t="s">
        <v>405</v>
      </c>
      <c r="N7" s="94" t="s">
        <v>406</v>
      </c>
      <c r="O7" s="94" t="s">
        <v>465</v>
      </c>
      <c r="P7" s="94" t="s">
        <v>410</v>
      </c>
      <c r="Q7" s="94" t="s">
        <v>411</v>
      </c>
      <c r="R7" s="94" t="s">
        <v>412</v>
      </c>
      <c r="S7" s="94" t="s">
        <v>433</v>
      </c>
      <c r="T7" s="90"/>
    </row>
    <row r="8" spans="1:20" x14ac:dyDescent="0.3">
      <c r="A8" s="92" t="s">
        <v>401</v>
      </c>
      <c r="B8" s="65"/>
      <c r="C8" s="65"/>
      <c r="D8" s="93" t="e">
        <f ca="1">Per_Diem7</f>
        <v>#N/A</v>
      </c>
      <c r="E8" s="93" t="e">
        <f ca="1">Per_Diem8</f>
        <v>#N/A</v>
      </c>
      <c r="F8" s="93" t="e">
        <f ca="1">Per_Diem9</f>
        <v>#N/A</v>
      </c>
      <c r="G8" s="93">
        <v>5</v>
      </c>
      <c r="I8" s="90"/>
      <c r="J8" s="90" t="s">
        <v>432</v>
      </c>
      <c r="K8" s="94">
        <f>IF(Details!I6=TRUE, 0.75,1)</f>
        <v>1</v>
      </c>
      <c r="L8" s="94" t="str">
        <f>IF(Details!F6="","",VLOOKUP(Details!F6,'Trips - Per Diem Calc'!$A$6:$G$10,4))</f>
        <v/>
      </c>
      <c r="M8" s="94" t="str">
        <f>IF(Details!F6="","",VLOOKUP(Details!F6,'Trips - Per Diem Calc'!$A$6:$G$10,5))</f>
        <v/>
      </c>
      <c r="N8" s="94" t="str">
        <f>IF(Details!F6="","",VLOOKUP(Details!F6,'Trips - Per Diem Calc'!$A$6:$G$10,6))</f>
        <v/>
      </c>
      <c r="O8" s="94" t="str">
        <f>IF(Details!F6="","",VLOOKUP(Details!F6,'Trips - Per Diem Calc'!$A$6:$G$10,7))</f>
        <v/>
      </c>
      <c r="P8" s="94">
        <f>IF(Details!J6=TRUE,L8,0)</f>
        <v>0</v>
      </c>
      <c r="Q8" s="94">
        <f>IF(Details!K6=TRUE,M8,0)</f>
        <v>0</v>
      </c>
      <c r="R8" s="94">
        <f>IF(Details!L6=TRUE,N8,0)</f>
        <v>0</v>
      </c>
      <c r="S8" s="136">
        <f>ROUND(((SUM(O8:R8))*J5*K8),2)</f>
        <v>0</v>
      </c>
      <c r="T8" s="90"/>
    </row>
    <row r="9" spans="1:20" x14ac:dyDescent="0.3">
      <c r="A9" s="92" t="s">
        <v>402</v>
      </c>
      <c r="B9" s="65"/>
      <c r="C9" s="65"/>
      <c r="D9" s="93" t="e">
        <f ca="1">Per_Diem10</f>
        <v>#N/A</v>
      </c>
      <c r="E9" s="93" t="e">
        <f ca="1">Per_Diem11</f>
        <v>#N/A</v>
      </c>
      <c r="F9" s="93" t="e">
        <f ca="1">Per_Diem12</f>
        <v>#N/A</v>
      </c>
      <c r="G9" s="93">
        <v>5</v>
      </c>
      <c r="I9" s="90"/>
      <c r="J9" s="90" t="s">
        <v>434</v>
      </c>
      <c r="K9" s="94">
        <f>IF(Details!I7=TRUE, 0.75,1)</f>
        <v>1</v>
      </c>
      <c r="L9" s="94" t="str">
        <f>IF(Details!F7="","",VLOOKUP(Details!F7,'Trips - Per Diem Calc'!$A$6:$G$10,4))</f>
        <v/>
      </c>
      <c r="M9" s="94" t="str">
        <f>IF(Details!F7="","",VLOOKUP(Details!F7,'Trips - Per Diem Calc'!$A$6:$G$10,5))</f>
        <v/>
      </c>
      <c r="N9" s="94" t="str">
        <f>IF(Details!F7="","",VLOOKUP(Details!F7,'Trips - Per Diem Calc'!$A$6:$G$10,6))</f>
        <v/>
      </c>
      <c r="O9" s="94" t="str">
        <f>IF(Details!F7="","",VLOOKUP(Details!F7,'Trips - Per Diem Calc'!$A$6:$G$10,7))</f>
        <v/>
      </c>
      <c r="P9" s="94">
        <f>IF(Details!J7=TRUE,L9,0)</f>
        <v>0</v>
      </c>
      <c r="Q9" s="94">
        <f>IF(Details!K7=TRUE,M9,0)</f>
        <v>0</v>
      </c>
      <c r="R9" s="94">
        <f>IF(Details!L7=TRUE,N9,0)</f>
        <v>0</v>
      </c>
      <c r="S9" s="136">
        <f>ROUND(((SUM(O9:R9))*J5*K9),2)</f>
        <v>0</v>
      </c>
      <c r="T9" s="90"/>
    </row>
    <row r="10" spans="1:20" x14ac:dyDescent="0.3">
      <c r="A10" s="96" t="s">
        <v>495</v>
      </c>
      <c r="B10" s="97">
        <f>B15</f>
        <v>0</v>
      </c>
      <c r="C10" s="97">
        <f>C15</f>
        <v>0</v>
      </c>
      <c r="D10" s="93">
        <f>Per_Diem13</f>
        <v>0</v>
      </c>
      <c r="E10" s="93">
        <f>Per_Diem14</f>
        <v>0</v>
      </c>
      <c r="F10" s="93">
        <f>Per_Diem15</f>
        <v>0</v>
      </c>
      <c r="G10" s="93">
        <f>Per_Diem16</f>
        <v>0</v>
      </c>
      <c r="I10" s="90"/>
      <c r="J10" s="90" t="s">
        <v>435</v>
      </c>
      <c r="K10" s="94">
        <f>IF(Details!I8=TRUE, 0.75,1)</f>
        <v>1</v>
      </c>
      <c r="L10" s="94" t="str">
        <f>IF(Details!F8="","",VLOOKUP(Details!F8,'Trips - Per Diem Calc'!$A$6:$G$10,4))</f>
        <v/>
      </c>
      <c r="M10" s="94" t="str">
        <f>IF(Details!F8="","",VLOOKUP(Details!F8,'Trips - Per Diem Calc'!$A$6:$G$10,5))</f>
        <v/>
      </c>
      <c r="N10" s="94" t="str">
        <f>IF(Details!F8="","",VLOOKUP(Details!F8,'Trips - Per Diem Calc'!$A$6:$G$10,6))</f>
        <v/>
      </c>
      <c r="O10" s="94" t="str">
        <f>IF(Details!F8="","",VLOOKUP(Details!F8,'Trips - Per Diem Calc'!$A$6:$G$10,7))</f>
        <v/>
      </c>
      <c r="P10" s="94">
        <f>IF(Details!J8=TRUE,L10,0)</f>
        <v>0</v>
      </c>
      <c r="Q10" s="94">
        <f>IF(Details!K8=TRUE,M10,0)</f>
        <v>0</v>
      </c>
      <c r="R10" s="94">
        <f>IF(Details!L8=TRUE,N10,0)</f>
        <v>0</v>
      </c>
      <c r="S10" s="136">
        <f>ROUND(((SUM(O10:R10))*J5*K10),2)</f>
        <v>0</v>
      </c>
      <c r="T10" s="90"/>
    </row>
    <row r="11" spans="1:20" x14ac:dyDescent="0.3">
      <c r="I11" s="90"/>
      <c r="J11" s="90" t="s">
        <v>436</v>
      </c>
      <c r="K11" s="94">
        <f>IF(Details!I9=TRUE, 0.75,1)</f>
        <v>1</v>
      </c>
      <c r="L11" s="94" t="str">
        <f>IF(Details!F9="","",VLOOKUP(Details!F9,'Trips - Per Diem Calc'!$A$6:$G$10,4))</f>
        <v/>
      </c>
      <c r="M11" s="94" t="str">
        <f>IF(Details!F9="","",VLOOKUP(Details!F9,'Trips - Per Diem Calc'!$A$6:$G$10,5))</f>
        <v/>
      </c>
      <c r="N11" s="94" t="str">
        <f>IF(Details!F9="","",VLOOKUP(Details!F9,'Trips - Per Diem Calc'!$A$6:$G$10,6))</f>
        <v/>
      </c>
      <c r="O11" s="94" t="str">
        <f>IF(Details!F9="","",VLOOKUP(Details!F9,'Trips - Per Diem Calc'!$A$6:$G$10,7))</f>
        <v/>
      </c>
      <c r="P11" s="94">
        <f>IF(Details!J9=TRUE,L11,0)</f>
        <v>0</v>
      </c>
      <c r="Q11" s="94">
        <f>IF(Details!K9=TRUE,M11,0)</f>
        <v>0</v>
      </c>
      <c r="R11" s="94">
        <f>IF(Details!L9=TRUE,N11,0)</f>
        <v>0</v>
      </c>
      <c r="S11" s="136">
        <f>ROUND(((SUM(O11:R11))*J5*K11),2)</f>
        <v>0</v>
      </c>
      <c r="T11" s="90"/>
    </row>
    <row r="12" spans="1:20" x14ac:dyDescent="0.3">
      <c r="I12" s="90"/>
      <c r="J12" s="90" t="s">
        <v>437</v>
      </c>
      <c r="K12" s="94">
        <f>IF(Details!I10=TRUE, 0.75,1)</f>
        <v>1</v>
      </c>
      <c r="L12" s="94" t="str">
        <f>IF(Details!F10="","",VLOOKUP(Details!F10,'Trips - Per Diem Calc'!$A$6:$G$10,4))</f>
        <v/>
      </c>
      <c r="M12" s="94" t="str">
        <f>IF(Details!F10="","",VLOOKUP(Details!F10,'Trips - Per Diem Calc'!$A$6:$G$10,5))</f>
        <v/>
      </c>
      <c r="N12" s="94" t="str">
        <f>IF(Details!F10="","",VLOOKUP(Details!F10,'Trips - Per Diem Calc'!$A$6:$G$10,6))</f>
        <v/>
      </c>
      <c r="O12" s="94" t="str">
        <f>IF(Details!F10="","",VLOOKUP(Details!F10,'Trips - Per Diem Calc'!$A$6:$G$10,7))</f>
        <v/>
      </c>
      <c r="P12" s="94">
        <f>IF(Details!J10=TRUE,L12,0)</f>
        <v>0</v>
      </c>
      <c r="Q12" s="94">
        <f>IF(Details!K10=TRUE,M12,0)</f>
        <v>0</v>
      </c>
      <c r="R12" s="94">
        <f>IF(Details!L10=TRUE,N12,0)</f>
        <v>0</v>
      </c>
      <c r="S12" s="137">
        <f>ROUND(((SUM(O12:R12))*J5*K12),2)</f>
        <v>0</v>
      </c>
      <c r="T12" s="90"/>
    </row>
    <row r="13" spans="1:20" x14ac:dyDescent="0.3">
      <c r="B13" s="257" t="s">
        <v>494</v>
      </c>
      <c r="C13" s="258"/>
      <c r="D13" s="259"/>
      <c r="E13" s="98"/>
      <c r="I13" s="90"/>
      <c r="J13" s="90" t="s">
        <v>443</v>
      </c>
      <c r="K13" s="94">
        <f>IF(Details!I11=TRUE, 0.75,1)</f>
        <v>1</v>
      </c>
      <c r="L13" s="94" t="str">
        <f>IF(Details!F11="","",VLOOKUP(Details!F11,'Trips - Per Diem Calc'!$A$6:$G$10,4))</f>
        <v/>
      </c>
      <c r="M13" s="94" t="str">
        <f>IF(Details!F11="","",VLOOKUP(Details!F11,'Trips - Per Diem Calc'!$A$6:$G$10,5))</f>
        <v/>
      </c>
      <c r="N13" s="94" t="str">
        <f>IF(Details!F11="","",VLOOKUP(Details!F11,'Trips - Per Diem Calc'!$A$6:$G$10,6))</f>
        <v/>
      </c>
      <c r="O13" s="94" t="str">
        <f>IF(Details!F11="","",VLOOKUP(Details!F11,'Trips - Per Diem Calc'!$A$6:$G$10,7))</f>
        <v/>
      </c>
      <c r="P13" s="94">
        <f>IF(Details!J11=TRUE,L13,0)</f>
        <v>0</v>
      </c>
      <c r="Q13" s="94">
        <f>IF(Details!K11=TRUE,M13,0)</f>
        <v>0</v>
      </c>
      <c r="R13" s="94">
        <f>IF(Details!L11=TRUE,N13,0)</f>
        <v>0</v>
      </c>
      <c r="S13" s="137">
        <f>ROUND(((SUM(O13:R13))*J5*K13),2)</f>
        <v>0</v>
      </c>
      <c r="T13" s="90"/>
    </row>
    <row r="14" spans="1:20" x14ac:dyDescent="0.3">
      <c r="B14" s="252" t="s">
        <v>491</v>
      </c>
      <c r="C14" s="253"/>
      <c r="D14" s="99" t="s">
        <v>492</v>
      </c>
      <c r="I14" s="90"/>
      <c r="J14" s="90" t="s">
        <v>444</v>
      </c>
      <c r="K14" s="94">
        <f>IF(Details!I12=TRUE, 0.75,1)</f>
        <v>1</v>
      </c>
      <c r="L14" s="94" t="str">
        <f>IF(Details!F12="","",VLOOKUP(Details!F12,'Trips - Per Diem Calc'!$A$6:$G$10,4))</f>
        <v/>
      </c>
      <c r="M14" s="94" t="str">
        <f>IF(Details!F12="","",VLOOKUP(Details!F12,'Trips - Per Diem Calc'!$A$6:$G$10,5))</f>
        <v/>
      </c>
      <c r="N14" s="94" t="str">
        <f>IF(Details!F12="","",VLOOKUP(Details!F12,'Trips - Per Diem Calc'!$A$6:$G$10,6))</f>
        <v/>
      </c>
      <c r="O14" s="94" t="str">
        <f>IF(Details!F12="","",VLOOKUP(Details!F12,'Trips - Per Diem Calc'!$A$6:$G$10,7))</f>
        <v/>
      </c>
      <c r="P14" s="94">
        <f>IF(Details!J12=TRUE,L14,0)</f>
        <v>0</v>
      </c>
      <c r="Q14" s="94">
        <f>IF(Details!K12=TRUE,M14,0)</f>
        <v>0</v>
      </c>
      <c r="R14" s="94">
        <f>IF(Details!L12=TRUE,N14,0)</f>
        <v>0</v>
      </c>
      <c r="S14" s="137">
        <f>ROUND(((SUM(O14:R14))*J5*K14),2)</f>
        <v>0</v>
      </c>
      <c r="T14" s="90"/>
    </row>
    <row r="15" spans="1:20" x14ac:dyDescent="0.3">
      <c r="B15" s="105"/>
      <c r="C15" s="105"/>
      <c r="D15" s="106"/>
      <c r="I15" s="90"/>
      <c r="J15" s="90" t="s">
        <v>445</v>
      </c>
      <c r="K15" s="94">
        <f>IF(Details!I13=TRUE, 0.75,1)</f>
        <v>1</v>
      </c>
      <c r="L15" s="94" t="str">
        <f>IF(Details!F13="","",VLOOKUP(Details!F13,'Trips - Per Diem Calc'!$A$6:$G$10,4))</f>
        <v/>
      </c>
      <c r="M15" s="94" t="str">
        <f>IF(Details!F13="","",VLOOKUP(Details!F13,'Trips - Per Diem Calc'!$A$6:$G$10,5))</f>
        <v/>
      </c>
      <c r="N15" s="94" t="str">
        <f>IF(Details!F13="","",VLOOKUP(Details!F13,'Trips - Per Diem Calc'!$A$6:$G$10,6))</f>
        <v/>
      </c>
      <c r="O15" s="94" t="str">
        <f>IF(Details!F13="","",VLOOKUP(Details!F13,'Trips - Per Diem Calc'!$A$6:$G$10,7))</f>
        <v/>
      </c>
      <c r="P15" s="94">
        <f>IF(Details!J13=TRUE,L15,0)</f>
        <v>0</v>
      </c>
      <c r="Q15" s="94">
        <f>IF(Details!K13=TRUE,M15,0)</f>
        <v>0</v>
      </c>
      <c r="R15" s="94">
        <f>IF(Details!L13=TRUE,N15,0)</f>
        <v>0</v>
      </c>
      <c r="S15" s="137">
        <f>ROUND(((SUM(O15:R15))*J5*K15),2)</f>
        <v>0</v>
      </c>
      <c r="T15" s="90"/>
    </row>
    <row r="16" spans="1:20" x14ac:dyDescent="0.3">
      <c r="B16" s="100" t="s">
        <v>497</v>
      </c>
      <c r="C16" s="100" t="s">
        <v>498</v>
      </c>
      <c r="I16" s="90"/>
      <c r="J16" s="90" t="s">
        <v>446</v>
      </c>
      <c r="K16" s="94">
        <f>IF(Details!I14=TRUE, 0.75,1)</f>
        <v>1</v>
      </c>
      <c r="L16" s="94" t="str">
        <f>IF(Details!F14="","",VLOOKUP(Details!F14,'Trips - Per Diem Calc'!$A$6:$G$10,4))</f>
        <v/>
      </c>
      <c r="M16" s="94" t="str">
        <f>IF(Details!F14="","",VLOOKUP(Details!F14,'Trips - Per Diem Calc'!$A$6:$G$10,5))</f>
        <v/>
      </c>
      <c r="N16" s="94" t="str">
        <f>IF(Details!F14="","",VLOOKUP(Details!F14,'Trips - Per Diem Calc'!$A$6:$G$10,6))</f>
        <v/>
      </c>
      <c r="O16" s="94" t="str">
        <f>IF(Details!F14="","",VLOOKUP(Details!F14,'Trips - Per Diem Calc'!$A$6:$G$10,7))</f>
        <v/>
      </c>
      <c r="P16" s="94">
        <f>IF(Details!J14=TRUE,L16,0)</f>
        <v>0</v>
      </c>
      <c r="Q16" s="94">
        <f>IF(Details!K14=TRUE,M16,0)</f>
        <v>0</v>
      </c>
      <c r="R16" s="94">
        <f>IF(Details!L14=TRUE,N16,0)</f>
        <v>0</v>
      </c>
      <c r="S16" s="137">
        <f>ROUND(((SUM(O16:R16))*J5*K16),2)</f>
        <v>0</v>
      </c>
      <c r="T16" s="90"/>
    </row>
    <row r="17" spans="2:26" ht="15" thickBot="1" x14ac:dyDescent="0.35">
      <c r="I17" s="90"/>
      <c r="J17" s="90" t="s">
        <v>447</v>
      </c>
      <c r="K17" s="94">
        <f>IF(Details!I15=TRUE, 0.75,1)</f>
        <v>1</v>
      </c>
      <c r="L17" s="94" t="str">
        <f>IF(Details!F15="","",VLOOKUP(Details!F15,'Trips - Per Diem Calc'!$A$6:$G$10,4))</f>
        <v/>
      </c>
      <c r="M17" s="94" t="str">
        <f>IF(Details!F15="","",VLOOKUP(Details!F15,'Trips - Per Diem Calc'!$A$6:$G$10,5))</f>
        <v/>
      </c>
      <c r="N17" s="94" t="str">
        <f>IF(Details!F15="","",VLOOKUP(Details!F15,'Trips - Per Diem Calc'!$A$6:$G$10,6))</f>
        <v/>
      </c>
      <c r="O17" s="94" t="str">
        <f>IF(Details!F15="","",VLOOKUP(Details!F15,'Trips - Per Diem Calc'!$A$6:$G$10,7))</f>
        <v/>
      </c>
      <c r="P17" s="94">
        <f>IF(Details!J15=TRUE,L17,0)</f>
        <v>0</v>
      </c>
      <c r="Q17" s="94">
        <f>IF(Details!K15=TRUE,M17,0)</f>
        <v>0</v>
      </c>
      <c r="R17" s="94">
        <f>IF(Details!L15=TRUE,N17,0)</f>
        <v>0</v>
      </c>
      <c r="S17" s="137">
        <f>ROUND(((SUM(O17:R17))*J5*K17),2)</f>
        <v>0</v>
      </c>
      <c r="T17" s="90"/>
    </row>
    <row r="18" spans="2:26" ht="15" thickBot="1" x14ac:dyDescent="0.35">
      <c r="B18" s="254" t="s">
        <v>466</v>
      </c>
      <c r="C18" s="255"/>
      <c r="D18" s="256"/>
      <c r="I18" s="90"/>
      <c r="J18" s="90" t="s">
        <v>448</v>
      </c>
      <c r="K18" s="94">
        <f>IF(Details!I16=TRUE, 0.75,1)</f>
        <v>1</v>
      </c>
      <c r="L18" s="94" t="str">
        <f>IF(Details!F16="","",VLOOKUP(Details!F16,'Trips - Per Diem Calc'!$A$6:$G$10,4))</f>
        <v/>
      </c>
      <c r="M18" s="94" t="str">
        <f>IF(Details!F16="","",VLOOKUP(Details!F16,'Trips - Per Diem Calc'!$A$6:$G$10,5))</f>
        <v/>
      </c>
      <c r="N18" s="94" t="str">
        <f>IF(Details!F16="","",VLOOKUP(Details!F16,'Trips - Per Diem Calc'!$A$6:$G$10,6))</f>
        <v/>
      </c>
      <c r="O18" s="94" t="str">
        <f>IF(Details!F16="","",VLOOKUP(Details!F16,'Trips - Per Diem Calc'!$A$6:$G$10,7))</f>
        <v/>
      </c>
      <c r="P18" s="94">
        <f>IF(Details!J16=TRUE,L18,0)</f>
        <v>0</v>
      </c>
      <c r="Q18" s="94">
        <f>IF(Details!K16=TRUE,M18,0)</f>
        <v>0</v>
      </c>
      <c r="R18" s="94">
        <f>IF(Details!L16=TRUE,N18,0)</f>
        <v>0</v>
      </c>
      <c r="S18" s="137">
        <f>ROUND(((SUM(O18:R18))*J5*K18),2)</f>
        <v>0</v>
      </c>
      <c r="T18" s="90"/>
    </row>
    <row r="19" spans="2:26" x14ac:dyDescent="0.3">
      <c r="I19" s="90"/>
      <c r="J19" s="90" t="s">
        <v>449</v>
      </c>
      <c r="K19" s="94">
        <f>IF(Details!I17=TRUE, 0.75,1)</f>
        <v>1</v>
      </c>
      <c r="L19" s="94" t="str">
        <f>IF(Details!F17="","",VLOOKUP(Details!F17,'Trips - Per Diem Calc'!$A$6:$G$10,4))</f>
        <v/>
      </c>
      <c r="M19" s="94" t="str">
        <f>IF(Details!F17="","",VLOOKUP(Details!F17,'Trips - Per Diem Calc'!$A$6:$G$10,5))</f>
        <v/>
      </c>
      <c r="N19" s="94" t="str">
        <f>IF(Details!F17="","",VLOOKUP(Details!F17,'Trips - Per Diem Calc'!$A$6:$G$10,6))</f>
        <v/>
      </c>
      <c r="O19" s="94" t="str">
        <f>IF(Details!F17="","",VLOOKUP(Details!F17,'Trips - Per Diem Calc'!$A$6:$G$10,7))</f>
        <v/>
      </c>
      <c r="P19" s="94">
        <f>IF(Details!J17=TRUE,L19,0)</f>
        <v>0</v>
      </c>
      <c r="Q19" s="94">
        <f>IF(Details!K17=TRUE,M19,0)</f>
        <v>0</v>
      </c>
      <c r="R19" s="94">
        <f>IF(Details!L17=TRUE,N19,0)</f>
        <v>0</v>
      </c>
      <c r="S19" s="137">
        <f>ROUND(((SUM(O19:R19))*J5*K19),2)</f>
        <v>0</v>
      </c>
      <c r="T19" s="90"/>
    </row>
    <row r="20" spans="2:26" x14ac:dyDescent="0.3">
      <c r="I20" s="90"/>
      <c r="J20" s="90" t="s">
        <v>450</v>
      </c>
      <c r="K20" s="94">
        <f>IF(Details!I18=TRUE, 0.75,1)</f>
        <v>1</v>
      </c>
      <c r="L20" s="94" t="str">
        <f>IF(Details!F18="","",VLOOKUP(Details!F18,'Trips - Per Diem Calc'!$A$6:$G$10,4))</f>
        <v/>
      </c>
      <c r="M20" s="94" t="str">
        <f>IF(Details!F18="","",VLOOKUP(Details!F18,'Trips - Per Diem Calc'!$A$6:$G$10,5))</f>
        <v/>
      </c>
      <c r="N20" s="94" t="str">
        <f>IF(Details!F18="","",VLOOKUP(Details!F18,'Trips - Per Diem Calc'!$A$6:$G$10,6))</f>
        <v/>
      </c>
      <c r="O20" s="94" t="str">
        <f>IF(Details!F18="","",VLOOKUP(Details!F18,'Trips - Per Diem Calc'!$A$6:$G$10,7))</f>
        <v/>
      </c>
      <c r="P20" s="94">
        <f>IF(Details!J18=TRUE,L20,0)</f>
        <v>0</v>
      </c>
      <c r="Q20" s="94">
        <f>IF(Details!K18=TRUE,M20,0)</f>
        <v>0</v>
      </c>
      <c r="R20" s="94">
        <f>IF(Details!L18=TRUE,N20,0)</f>
        <v>0</v>
      </c>
      <c r="S20" s="137">
        <f>ROUND(((SUM(O20:R20))*J5*K20),2)</f>
        <v>0</v>
      </c>
      <c r="T20" s="90"/>
    </row>
    <row r="21" spans="2:26" x14ac:dyDescent="0.3">
      <c r="I21" s="90"/>
      <c r="J21" s="90" t="s">
        <v>451</v>
      </c>
      <c r="K21" s="94">
        <f>IF(Details!I19=TRUE, 0.75,1)</f>
        <v>1</v>
      </c>
      <c r="L21" s="94" t="str">
        <f>IF(Details!F19="","",VLOOKUP(Details!F19,'Trips - Per Diem Calc'!$A$6:$G$10,4))</f>
        <v/>
      </c>
      <c r="M21" s="94" t="str">
        <f>IF(Details!F19="","",VLOOKUP(Details!F19,'Trips - Per Diem Calc'!$A$6:$G$10,5))</f>
        <v/>
      </c>
      <c r="N21" s="94" t="str">
        <f>IF(Details!F19="","",VLOOKUP(Details!F19,'Trips - Per Diem Calc'!$A$6:$G$10,6))</f>
        <v/>
      </c>
      <c r="O21" s="94" t="str">
        <f>IF(Details!F19="","",VLOOKUP(Details!F19,'Trips - Per Diem Calc'!$A$6:$G$10,7))</f>
        <v/>
      </c>
      <c r="P21" s="94">
        <f>IF(Details!J19=TRUE,L21,0)</f>
        <v>0</v>
      </c>
      <c r="Q21" s="94">
        <f>IF(Details!K19=TRUE,M21,0)</f>
        <v>0</v>
      </c>
      <c r="R21" s="94">
        <f>IF(Details!L19=TRUE,N21,0)</f>
        <v>0</v>
      </c>
      <c r="S21" s="137">
        <f>ROUND(((SUM(O21:R21))*J5*K21),2)</f>
        <v>0</v>
      </c>
      <c r="T21" s="90"/>
    </row>
    <row r="22" spans="2:26" x14ac:dyDescent="0.3">
      <c r="I22" s="90"/>
      <c r="J22" s="90" t="s">
        <v>452</v>
      </c>
      <c r="K22" s="94">
        <f>IF(Details!I20=TRUE, 0.75,1)</f>
        <v>1</v>
      </c>
      <c r="L22" s="94" t="str">
        <f>IF(Details!F20="","",VLOOKUP(Details!F20,'Trips - Per Diem Calc'!$A$6:$G$10,4))</f>
        <v/>
      </c>
      <c r="M22" s="94" t="str">
        <f>IF(Details!F20="","",VLOOKUP(Details!F20,'Trips - Per Diem Calc'!$A$6:$G$10,5))</f>
        <v/>
      </c>
      <c r="N22" s="94" t="str">
        <f>IF(Details!F20="","",VLOOKUP(Details!F20,'Trips - Per Diem Calc'!$A$6:$G$10,6))</f>
        <v/>
      </c>
      <c r="O22" s="94" t="str">
        <f>IF(Details!F20="","",VLOOKUP(Details!F20,'Trips - Per Diem Calc'!$A$6:$G$10,7))</f>
        <v/>
      </c>
      <c r="P22" s="94">
        <f>IF(Details!J20=TRUE,L22,0)</f>
        <v>0</v>
      </c>
      <c r="Q22" s="94">
        <f>IF(Details!K20=TRUE,M22,0)</f>
        <v>0</v>
      </c>
      <c r="R22" s="94">
        <f>IF(Details!L20=TRUE,N22,0)</f>
        <v>0</v>
      </c>
      <c r="S22" s="137">
        <f>ROUND(((SUM(O22:R22))*J5*K22),2)</f>
        <v>0</v>
      </c>
      <c r="T22" s="90"/>
    </row>
    <row r="23" spans="2:26" x14ac:dyDescent="0.3">
      <c r="I23" s="90"/>
      <c r="J23" s="90" t="s">
        <v>453</v>
      </c>
      <c r="K23" s="94">
        <f>IF(Details!I21=TRUE, 0.75,1)</f>
        <v>1</v>
      </c>
      <c r="L23" s="94" t="str">
        <f>IF(Details!F21="","",VLOOKUP(Details!F21,'Trips - Per Diem Calc'!$A$6:$G$10,4))</f>
        <v/>
      </c>
      <c r="M23" s="94" t="str">
        <f>IF(Details!F21="","",VLOOKUP(Details!F21,'Trips - Per Diem Calc'!$A$6:$G$10,5))</f>
        <v/>
      </c>
      <c r="N23" s="94" t="str">
        <f>IF(Details!F21="","",VLOOKUP(Details!F21,'Trips - Per Diem Calc'!$A$6:$G$10,6))</f>
        <v/>
      </c>
      <c r="O23" s="94" t="str">
        <f>IF(Details!F21="","",VLOOKUP(Details!F21,'Trips - Per Diem Calc'!$A$6:$G$10,7))</f>
        <v/>
      </c>
      <c r="P23" s="94">
        <f>IF(Details!J21=TRUE,L23,0)</f>
        <v>0</v>
      </c>
      <c r="Q23" s="94">
        <f>IF(Details!K21=TRUE,M23,0)</f>
        <v>0</v>
      </c>
      <c r="R23" s="94">
        <f>IF(Details!L21=TRUE,N23,0)</f>
        <v>0</v>
      </c>
      <c r="S23" s="137">
        <f>ROUND(((SUM(O23:R23))*J5*K23),2)</f>
        <v>0</v>
      </c>
      <c r="T23" s="90"/>
    </row>
    <row r="24" spans="2:26" x14ac:dyDescent="0.3">
      <c r="I24" s="90"/>
      <c r="J24" s="90" t="s">
        <v>454</v>
      </c>
      <c r="K24" s="94">
        <f>IF(Details!I22=TRUE, 0.75,1)</f>
        <v>1</v>
      </c>
      <c r="L24" s="94" t="str">
        <f>IF(Details!F22="","",VLOOKUP(Details!F22,'Trips - Per Diem Calc'!$A$6:$G$10,4))</f>
        <v/>
      </c>
      <c r="M24" s="94" t="str">
        <f>IF(Details!F22="","",VLOOKUP(Details!F22,'Trips - Per Diem Calc'!$A$6:$G$10,5))</f>
        <v/>
      </c>
      <c r="N24" s="94" t="str">
        <f>IF(Details!F22="","",VLOOKUP(Details!F22,'Trips - Per Diem Calc'!$A$6:$G$10,6))</f>
        <v/>
      </c>
      <c r="O24" s="94" t="str">
        <f>IF(Details!F22="","",VLOOKUP(Details!F22,'Trips - Per Diem Calc'!$A$6:$G$10,7))</f>
        <v/>
      </c>
      <c r="P24" s="94">
        <f>IF(Details!J22=TRUE,L24,0)</f>
        <v>0</v>
      </c>
      <c r="Q24" s="94">
        <f>IF(Details!K22=TRUE,M24,0)</f>
        <v>0</v>
      </c>
      <c r="R24" s="94">
        <f>IF(Details!L22=TRUE,N24,0)</f>
        <v>0</v>
      </c>
      <c r="S24" s="137">
        <f>ROUND(((SUM(O24:R24))*J5*K24),2)</f>
        <v>0</v>
      </c>
      <c r="T24" s="90"/>
    </row>
    <row r="25" spans="2:26" x14ac:dyDescent="0.3">
      <c r="I25" s="90"/>
      <c r="J25" s="90" t="s">
        <v>455</v>
      </c>
      <c r="K25" s="94">
        <f>IF(Details!I23=TRUE, 0.75,1)</f>
        <v>1</v>
      </c>
      <c r="L25" s="94" t="str">
        <f>IF(Details!F23="","",VLOOKUP(Details!F23,'Trips - Per Diem Calc'!$A$6:$G$10,4))</f>
        <v/>
      </c>
      <c r="M25" s="94" t="str">
        <f>IF(Details!F23="","",VLOOKUP(Details!F23,'Trips - Per Diem Calc'!$A$6:$G$10,5))</f>
        <v/>
      </c>
      <c r="N25" s="94" t="str">
        <f>IF(Details!F23="","",VLOOKUP(Details!F23,'Trips - Per Diem Calc'!$A$6:$G$10,6))</f>
        <v/>
      </c>
      <c r="O25" s="94" t="str">
        <f>IF(Details!F23="","",VLOOKUP(Details!F23,'Trips - Per Diem Calc'!$A$6:$G$10,7))</f>
        <v/>
      </c>
      <c r="P25" s="94">
        <f>IF(Details!J23=TRUE,L25,0)</f>
        <v>0</v>
      </c>
      <c r="Q25" s="94">
        <f>IF(Details!K23=TRUE,M25,0)</f>
        <v>0</v>
      </c>
      <c r="R25" s="94">
        <f>IF(Details!L23=TRUE,N25,0)</f>
        <v>0</v>
      </c>
      <c r="S25" s="137">
        <f>ROUND(((SUM(O25:R25))*J5*K25),2)</f>
        <v>0</v>
      </c>
      <c r="T25" s="90"/>
      <c r="Z25" s="101"/>
    </row>
    <row r="26" spans="2:26" x14ac:dyDescent="0.3">
      <c r="I26" s="90"/>
      <c r="J26" s="90" t="s">
        <v>456</v>
      </c>
      <c r="K26" s="94">
        <f>IF(Details!I24=TRUE, 0.75,1)</f>
        <v>1</v>
      </c>
      <c r="L26" s="94" t="str">
        <f>IF(Details!F24="","",VLOOKUP(Details!F24,'Trips - Per Diem Calc'!$A$6:$G$10,4))</f>
        <v/>
      </c>
      <c r="M26" s="94" t="str">
        <f>IF(Details!F24="","",VLOOKUP(Details!F24,'Trips - Per Diem Calc'!$A$6:$G$10,5))</f>
        <v/>
      </c>
      <c r="N26" s="94" t="str">
        <f>IF(Details!F24="","",VLOOKUP(Details!F24,'Trips - Per Diem Calc'!$A$6:$G$10,6))</f>
        <v/>
      </c>
      <c r="O26" s="94" t="str">
        <f>IF(Details!F24="","",VLOOKUP(Details!F24,'Trips - Per Diem Calc'!$A$6:$G$10,7))</f>
        <v/>
      </c>
      <c r="P26" s="94">
        <f>IF(Details!J24=TRUE,L26,0)</f>
        <v>0</v>
      </c>
      <c r="Q26" s="94">
        <f>IF(Details!K24=TRUE,M26,0)</f>
        <v>0</v>
      </c>
      <c r="R26" s="94">
        <f>IF(Details!L24=TRUE,N26,0)</f>
        <v>0</v>
      </c>
      <c r="S26" s="137">
        <f>ROUND(((SUM(O26:R26))*J5*K26),2)</f>
        <v>0</v>
      </c>
      <c r="T26" s="90"/>
    </row>
    <row r="27" spans="2:26" x14ac:dyDescent="0.3">
      <c r="I27" s="90"/>
      <c r="J27" s="90" t="s">
        <v>457</v>
      </c>
      <c r="K27" s="94">
        <f>IF(Details!I25=TRUE, 0.75,1)</f>
        <v>1</v>
      </c>
      <c r="L27" s="94" t="str">
        <f>IF(Details!F25="","",VLOOKUP(Details!F25,'Trips - Per Diem Calc'!$A$6:$G$10,4))</f>
        <v/>
      </c>
      <c r="M27" s="94" t="str">
        <f>IF(Details!F25="","",VLOOKUP(Details!F25,'Trips - Per Diem Calc'!$A$6:$G$10,5))</f>
        <v/>
      </c>
      <c r="N27" s="94" t="str">
        <f>IF(Details!F25="","",VLOOKUP(Details!F25,'Trips - Per Diem Calc'!$A$6:$G$10,6))</f>
        <v/>
      </c>
      <c r="O27" s="94" t="str">
        <f>IF(Details!F25="","",VLOOKUP(Details!F25,'Trips - Per Diem Calc'!$A$6:$G$10,7))</f>
        <v/>
      </c>
      <c r="P27" s="94">
        <f>IF(Details!J25=TRUE,L27,0)</f>
        <v>0</v>
      </c>
      <c r="Q27" s="94">
        <f>IF(Details!K25=TRUE,M27,0)</f>
        <v>0</v>
      </c>
      <c r="R27" s="94">
        <f>IF(Details!L25=TRUE,N27,0)</f>
        <v>0</v>
      </c>
      <c r="S27" s="137">
        <f>ROUND(((SUM(O27:R27))*J5*K27),2)</f>
        <v>0</v>
      </c>
      <c r="T27" s="90"/>
    </row>
    <row r="28" spans="2:26" x14ac:dyDescent="0.3">
      <c r="I28" s="90"/>
      <c r="J28" s="90" t="s">
        <v>458</v>
      </c>
      <c r="K28" s="94">
        <f>IF(Details!I26=TRUE, 0.75,1)</f>
        <v>1</v>
      </c>
      <c r="L28" s="94" t="str">
        <f>IF(Details!F26="","",VLOOKUP(Details!F26,'Trips - Per Diem Calc'!$A$6:$G$10,4))</f>
        <v/>
      </c>
      <c r="M28" s="94" t="str">
        <f>IF(Details!F26="","",VLOOKUP(Details!F26,'Trips - Per Diem Calc'!$A$6:$G$10,5))</f>
        <v/>
      </c>
      <c r="N28" s="94" t="str">
        <f>IF(Details!F26="","",VLOOKUP(Details!F26,'Trips - Per Diem Calc'!$A$6:$G$10,6))</f>
        <v/>
      </c>
      <c r="O28" s="94" t="str">
        <f>IF(Details!F26="","",VLOOKUP(Details!F26,'Trips - Per Diem Calc'!$A$6:$G$10,7))</f>
        <v/>
      </c>
      <c r="P28" s="94">
        <f>IF(Details!J26=TRUE,L28,0)</f>
        <v>0</v>
      </c>
      <c r="Q28" s="94">
        <f>IF(Details!K26=TRUE,M28,0)</f>
        <v>0</v>
      </c>
      <c r="R28" s="94">
        <f>IF(Details!L26=TRUE,N28,0)</f>
        <v>0</v>
      </c>
      <c r="S28" s="137">
        <f>ROUND(((SUM(O28:R28))*J5*K28),2)</f>
        <v>0</v>
      </c>
      <c r="T28" s="90"/>
    </row>
    <row r="29" spans="2:26" x14ac:dyDescent="0.3">
      <c r="I29" s="90"/>
      <c r="J29" s="90" t="s">
        <v>459</v>
      </c>
      <c r="K29" s="94">
        <f>IF(Details!I27=TRUE, 0.75,1)</f>
        <v>1</v>
      </c>
      <c r="L29" s="94" t="str">
        <f>IF(Details!F27="","",VLOOKUP(Details!F27,'Trips - Per Diem Calc'!$A$6:$G$10,4))</f>
        <v/>
      </c>
      <c r="M29" s="94" t="str">
        <f>IF(Details!F27="","",VLOOKUP(Details!F27,'Trips - Per Diem Calc'!$A$6:$G$10,5))</f>
        <v/>
      </c>
      <c r="N29" s="94" t="str">
        <f>IF(Details!F27="","",VLOOKUP(Details!F27,'Trips - Per Diem Calc'!$A$6:$G$10,6))</f>
        <v/>
      </c>
      <c r="O29" s="94" t="str">
        <f>IF(Details!F27="","",VLOOKUP(Details!F27,'Trips - Per Diem Calc'!$A$6:$G$10,7))</f>
        <v/>
      </c>
      <c r="P29" s="94">
        <f>IF(Details!J27=TRUE,L29,0)</f>
        <v>0</v>
      </c>
      <c r="Q29" s="94">
        <f>IF(Details!K27=TRUE,M29,0)</f>
        <v>0</v>
      </c>
      <c r="R29" s="94">
        <f>IF(Details!L27=TRUE,N29,0)</f>
        <v>0</v>
      </c>
      <c r="S29" s="137">
        <f>ROUND(((SUM(O29:R29))*J5*K29),2)</f>
        <v>0</v>
      </c>
      <c r="T29" s="90"/>
    </row>
    <row r="30" spans="2:26" x14ac:dyDescent="0.3">
      <c r="I30" s="90"/>
      <c r="J30" s="90" t="s">
        <v>460</v>
      </c>
      <c r="K30" s="94">
        <f>IF(Details!I28=TRUE, 0.75,1)</f>
        <v>1</v>
      </c>
      <c r="L30" s="94" t="str">
        <f>IF(Details!F28="","",VLOOKUP(Details!F28,'Trips - Per Diem Calc'!$A$6:$G$10,4))</f>
        <v/>
      </c>
      <c r="M30" s="94" t="str">
        <f>IF(Details!F28="","",VLOOKUP(Details!F28,'Trips - Per Diem Calc'!$A$6:$G$10,5))</f>
        <v/>
      </c>
      <c r="N30" s="94" t="str">
        <f>IF(Details!F28="","",VLOOKUP(Details!F28,'Trips - Per Diem Calc'!$A$6:$G$10,6))</f>
        <v/>
      </c>
      <c r="O30" s="94" t="str">
        <f>IF(Details!F28="","",VLOOKUP(Details!F28,'Trips - Per Diem Calc'!$A$6:$G$10,7))</f>
        <v/>
      </c>
      <c r="P30" s="94">
        <f>IF(Details!J28=TRUE,L30,0)</f>
        <v>0</v>
      </c>
      <c r="Q30" s="94">
        <f>IF(Details!K28=TRUE,M30,0)</f>
        <v>0</v>
      </c>
      <c r="R30" s="94">
        <f>IF(Details!L28=TRUE,N30,0)</f>
        <v>0</v>
      </c>
      <c r="S30" s="137">
        <f>ROUND(((SUM(O30:R30))*J5*K30),2)</f>
        <v>0</v>
      </c>
      <c r="T30" s="90"/>
    </row>
    <row r="31" spans="2:26" x14ac:dyDescent="0.3">
      <c r="I31" s="90"/>
      <c r="J31" s="90" t="s">
        <v>461</v>
      </c>
      <c r="K31" s="94">
        <f>IF(Details!I29=TRUE, 0.75,1)</f>
        <v>1</v>
      </c>
      <c r="L31" s="94" t="str">
        <f>IF(Details!F29="","",VLOOKUP(Details!F29,'Trips - Per Diem Calc'!$A$6:$G$10,4))</f>
        <v/>
      </c>
      <c r="M31" s="94" t="str">
        <f>IF(Details!F29="","",VLOOKUP(Details!F29,'Trips - Per Diem Calc'!$A$6:$G$10,5))</f>
        <v/>
      </c>
      <c r="N31" s="94" t="str">
        <f>IF(Details!F29="","",VLOOKUP(Details!F29,'Trips - Per Diem Calc'!$A$6:$G$10,6))</f>
        <v/>
      </c>
      <c r="O31" s="94" t="str">
        <f>IF(Details!F29="","",VLOOKUP(Details!F29,'Trips - Per Diem Calc'!$A$6:$G$10,7))</f>
        <v/>
      </c>
      <c r="P31" s="94">
        <f>IF(Details!J29=TRUE,L31,0)</f>
        <v>0</v>
      </c>
      <c r="Q31" s="94">
        <f>IF(Details!K29=TRUE,M31,0)</f>
        <v>0</v>
      </c>
      <c r="R31" s="94">
        <f>IF(Details!L29=TRUE,N31,0)</f>
        <v>0</v>
      </c>
      <c r="S31" s="137">
        <f>ROUND(((SUM(O31:R31))*J5*K31),2)</f>
        <v>0</v>
      </c>
      <c r="T31" s="90"/>
    </row>
    <row r="32" spans="2:26" x14ac:dyDescent="0.3">
      <c r="I32" s="90"/>
      <c r="J32" s="90" t="s">
        <v>462</v>
      </c>
      <c r="K32" s="94">
        <f>IF(Details!I30=TRUE, 0.75,1)</f>
        <v>1</v>
      </c>
      <c r="L32" s="94" t="str">
        <f>IF(Details!F30="","",VLOOKUP(Details!F30,'Trips - Per Diem Calc'!$A$6:$G$10,4))</f>
        <v/>
      </c>
      <c r="M32" s="94" t="str">
        <f>IF(Details!F30="","",VLOOKUP(Details!F30,'Trips - Per Diem Calc'!$A$6:$G$10,5))</f>
        <v/>
      </c>
      <c r="N32" s="94" t="str">
        <f>IF(Details!F30="","",VLOOKUP(Details!F30,'Trips - Per Diem Calc'!$A$6:$G$10,6))</f>
        <v/>
      </c>
      <c r="O32" s="94" t="str">
        <f>IF(Details!F30="","",VLOOKUP(Details!F30,'Trips - Per Diem Calc'!$A$6:$G$10,7))</f>
        <v/>
      </c>
      <c r="P32" s="94">
        <f>IF(Details!J30=TRUE,L32,0)</f>
        <v>0</v>
      </c>
      <c r="Q32" s="94">
        <f>IF(Details!K30=TRUE,M32,0)</f>
        <v>0</v>
      </c>
      <c r="R32" s="94">
        <f>IF(Details!L30=TRUE,N32,0)</f>
        <v>0</v>
      </c>
      <c r="S32" s="137">
        <f>ROUND(((SUM(O32:R32))*J5*K32),2)</f>
        <v>0</v>
      </c>
      <c r="T32" s="90"/>
    </row>
    <row r="33" spans="9:20" x14ac:dyDescent="0.3">
      <c r="I33" s="90"/>
      <c r="J33" s="90" t="s">
        <v>463</v>
      </c>
      <c r="K33" s="94">
        <f>IF(Details!I31=TRUE, 0.75,1)</f>
        <v>1</v>
      </c>
      <c r="L33" s="94" t="str">
        <f>IF(Details!F31="","",VLOOKUP(Details!F31,'Trips - Per Diem Calc'!$A$6:$G$10,4))</f>
        <v/>
      </c>
      <c r="M33" s="94" t="str">
        <f>IF(Details!F31="","",VLOOKUP(Details!F31,'Trips - Per Diem Calc'!$A$6:$G$10,5))</f>
        <v/>
      </c>
      <c r="N33" s="94" t="str">
        <f>IF(Details!F31="","",VLOOKUP(Details!F31,'Trips - Per Diem Calc'!$A$6:$G$10,6))</f>
        <v/>
      </c>
      <c r="O33" s="94" t="str">
        <f>IF(Details!F31="","",VLOOKUP(Details!F31,'Trips - Per Diem Calc'!$A$6:$G$10,7))</f>
        <v/>
      </c>
      <c r="P33" s="94">
        <f>IF(Details!J31=TRUE,L33,0)</f>
        <v>0</v>
      </c>
      <c r="Q33" s="94">
        <f>IF(Details!K31=TRUE,M33,0)</f>
        <v>0</v>
      </c>
      <c r="R33" s="94">
        <f>IF(Details!L31=TRUE,N33,0)</f>
        <v>0</v>
      </c>
      <c r="S33" s="137">
        <f>ROUND(((SUM(O33:R33))*J5*K33),2)</f>
        <v>0</v>
      </c>
      <c r="T33" s="90"/>
    </row>
    <row r="34" spans="9:20" x14ac:dyDescent="0.3">
      <c r="I34" s="90"/>
      <c r="J34" s="90" t="s">
        <v>464</v>
      </c>
      <c r="K34" s="94">
        <f>IF(Details!I32=TRUE, 0.75,1)</f>
        <v>1</v>
      </c>
      <c r="L34" s="94" t="str">
        <f>IF(Details!F32="","",VLOOKUP(Details!F32,'Trips - Per Diem Calc'!$A$6:$G$10,4))</f>
        <v/>
      </c>
      <c r="M34" s="94" t="str">
        <f>IF(Details!F32="","",VLOOKUP(Details!F32,'Trips - Per Diem Calc'!$A$6:$G$10,5))</f>
        <v/>
      </c>
      <c r="N34" s="94" t="str">
        <f>IF(Details!F32="","",VLOOKUP(Details!F32,'Trips - Per Diem Calc'!$A$6:$G$10,6))</f>
        <v/>
      </c>
      <c r="O34" s="94" t="str">
        <f>IF(Details!F32="","",VLOOKUP(Details!F32,'Trips - Per Diem Calc'!$A$6:$G$10,7))</f>
        <v/>
      </c>
      <c r="P34" s="94">
        <f>IF(Details!J32=TRUE,L34,0)</f>
        <v>0</v>
      </c>
      <c r="Q34" s="94">
        <f>IF(Details!K32=TRUE,M34,0)</f>
        <v>0</v>
      </c>
      <c r="R34" s="94">
        <f>IF(Details!L32=TRUE,N34,0)</f>
        <v>0</v>
      </c>
      <c r="S34" s="137">
        <f>ROUND(((SUM(O34:R34))*J5*K34),2)</f>
        <v>0</v>
      </c>
      <c r="T34" s="90"/>
    </row>
    <row r="35" spans="9:20" x14ac:dyDescent="0.3">
      <c r="I35" s="102"/>
      <c r="J35" s="102"/>
      <c r="K35" s="103"/>
      <c r="L35" s="103"/>
      <c r="M35" s="103"/>
      <c r="N35" s="103"/>
      <c r="O35" s="103"/>
      <c r="P35" s="104"/>
      <c r="Q35" s="104"/>
      <c r="R35" s="104"/>
      <c r="S35" s="104"/>
      <c r="T35" s="102"/>
    </row>
  </sheetData>
  <sheetProtection algorithmName="SHA-512" hashValue="CdBfeYefA8EJ+WiNqy0wP1MLNG4NDlEjdgi56rRRZxjXdt9sNCe2M8IbnQY6bImxEX4o2KieE6iukcO4M90ckw==" saltValue="XbMY3pT6zfvYb3ORVFk59A==" spinCount="100000" sheet="1" objects="1" scenarios="1"/>
  <mergeCells count="6">
    <mergeCell ref="A2:F2"/>
    <mergeCell ref="B4:F4"/>
    <mergeCell ref="L6:N6"/>
    <mergeCell ref="B14:C14"/>
    <mergeCell ref="B18:D18"/>
    <mergeCell ref="B13:D13"/>
  </mergeCells>
  <dataValidations count="7">
    <dataValidation type="list" allowBlank="1" showInputMessage="1" showErrorMessage="1" sqref="B6:B9" xr:uid="{00000000-0002-0000-0100-000000000000}">
      <formula1>state</formula1>
    </dataValidation>
    <dataValidation type="list" allowBlank="1" showInputMessage="1" showErrorMessage="1" sqref="C6" xr:uid="{00000000-0002-0000-0100-000001000000}">
      <formula1>city1</formula1>
    </dataValidation>
    <dataValidation type="list" allowBlank="1" showInputMessage="1" showErrorMessage="1" sqref="E9 D7:D9 E6:G7" xr:uid="{00000000-0002-0000-0100-000002000000}">
      <formula1>Season</formula1>
    </dataValidation>
    <dataValidation type="list" allowBlank="1" showInputMessage="1" showErrorMessage="1" sqref="C7" xr:uid="{00000000-0002-0000-0100-000003000000}">
      <formula1>city2</formula1>
    </dataValidation>
    <dataValidation type="list" allowBlank="1" showInputMessage="1" showErrorMessage="1" sqref="C8" xr:uid="{00000000-0002-0000-0100-000004000000}">
      <formula1>city3</formula1>
    </dataValidation>
    <dataValidation type="list" allowBlank="1" showInputMessage="1" showErrorMessage="1" sqref="C9" xr:uid="{00000000-0002-0000-0100-000005000000}">
      <formula1>city4</formula1>
    </dataValidation>
    <dataValidation type="list" allowBlank="1" showInputMessage="1" showErrorMessage="1" sqref="D6" xr:uid="{00000000-0002-0000-0100-000006000000}">
      <formula1>Per_Diem1</formula1>
    </dataValidation>
  </dataValidations>
  <pageMargins left="0.7" right="0.7" top="0.75" bottom="0.75" header="0.3" footer="0.3"/>
  <pageSetup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A0948-12F2-46F9-B8D0-ABBD61EE396C}">
  <sheetPr codeName="Sheet4"/>
  <dimension ref="B3:I20"/>
  <sheetViews>
    <sheetView showGridLines="0" workbookViewId="0"/>
  </sheetViews>
  <sheetFormatPr defaultColWidth="8.88671875" defaultRowHeight="14.4" x14ac:dyDescent="0.3"/>
  <cols>
    <col min="1" max="1" width="1.6640625" style="86" customWidth="1"/>
    <col min="2" max="2" width="8.88671875" style="86"/>
    <col min="3" max="3" width="13.33203125" style="86" customWidth="1"/>
    <col min="4" max="4" width="9.5546875" style="86" customWidth="1"/>
    <col min="5" max="5" width="11" style="86" customWidth="1"/>
    <col min="6" max="6" width="10.6640625" style="86" customWidth="1"/>
    <col min="7" max="7" width="12.33203125" style="86" customWidth="1"/>
    <col min="8" max="8" width="10.44140625" style="86" customWidth="1"/>
    <col min="9" max="16384" width="8.88671875" style="86"/>
  </cols>
  <sheetData>
    <row r="3" spans="2:9" ht="21" x14ac:dyDescent="0.3">
      <c r="C3" s="107" t="s">
        <v>467</v>
      </c>
    </row>
    <row r="4" spans="2:9" ht="15" thickBot="1" x14ac:dyDescent="0.35">
      <c r="B4" s="108"/>
      <c r="E4" s="109"/>
      <c r="F4" s="109"/>
      <c r="G4" s="109"/>
    </row>
    <row r="5" spans="2:9" ht="54.6" customHeight="1" thickBot="1" x14ac:dyDescent="0.35">
      <c r="B5" s="110" t="s">
        <v>468</v>
      </c>
      <c r="C5" s="111"/>
      <c r="D5" s="266" t="s">
        <v>469</v>
      </c>
      <c r="E5" s="266"/>
      <c r="F5" s="266"/>
      <c r="G5" s="266"/>
      <c r="H5" s="267"/>
    </row>
    <row r="6" spans="2:9" ht="15" thickBot="1" x14ac:dyDescent="0.35">
      <c r="B6" s="108"/>
      <c r="D6" s="112"/>
      <c r="F6" s="109"/>
    </row>
    <row r="7" spans="2:9" ht="45.6" customHeight="1" thickBot="1" x14ac:dyDescent="0.35">
      <c r="B7" s="110" t="s">
        <v>470</v>
      </c>
      <c r="C7" s="111"/>
      <c r="D7" s="266" t="s">
        <v>471</v>
      </c>
      <c r="E7" s="266"/>
      <c r="F7" s="266"/>
      <c r="G7" s="266"/>
      <c r="H7" s="267"/>
    </row>
    <row r="8" spans="2:9" ht="15" thickBot="1" x14ac:dyDescent="0.35">
      <c r="B8" s="108"/>
      <c r="D8" s="112"/>
      <c r="F8" s="109"/>
    </row>
    <row r="9" spans="2:9" ht="90" customHeight="1" thickBot="1" x14ac:dyDescent="0.35">
      <c r="B9" s="113" t="s">
        <v>472</v>
      </c>
      <c r="C9" s="111"/>
      <c r="D9" s="264" t="s">
        <v>500</v>
      </c>
      <c r="E9" s="264"/>
      <c r="F9" s="264"/>
      <c r="G9" s="264"/>
      <c r="H9" s="265"/>
    </row>
    <row r="10" spans="2:9" ht="15" thickBot="1" x14ac:dyDescent="0.35">
      <c r="B10" s="108"/>
      <c r="D10" s="112"/>
    </row>
    <row r="11" spans="2:9" ht="46.95" customHeight="1" thickBot="1" x14ac:dyDescent="0.35">
      <c r="B11" s="113" t="s">
        <v>473</v>
      </c>
      <c r="C11" s="111"/>
      <c r="D11" s="264" t="s">
        <v>474</v>
      </c>
      <c r="E11" s="264"/>
      <c r="F11" s="264"/>
      <c r="G11" s="264"/>
      <c r="H11" s="265"/>
    </row>
    <row r="12" spans="2:9" ht="15" thickBot="1" x14ac:dyDescent="0.35">
      <c r="B12" s="108"/>
      <c r="D12" s="112"/>
    </row>
    <row r="13" spans="2:9" ht="24" customHeight="1" thickBot="1" x14ac:dyDescent="0.35">
      <c r="B13" s="113" t="s">
        <v>475</v>
      </c>
      <c r="C13" s="111"/>
      <c r="D13" s="264" t="s">
        <v>480</v>
      </c>
      <c r="E13" s="264"/>
      <c r="F13" s="264"/>
      <c r="G13" s="264"/>
      <c r="H13" s="265"/>
      <c r="I13" s="114" t="s">
        <v>481</v>
      </c>
    </row>
    <row r="14" spans="2:9" ht="15" thickBot="1" x14ac:dyDescent="0.35">
      <c r="B14" s="108"/>
      <c r="D14" s="112"/>
    </row>
    <row r="15" spans="2:9" ht="32.4" customHeight="1" thickBot="1" x14ac:dyDescent="0.35">
      <c r="B15" s="260" t="s">
        <v>486</v>
      </c>
      <c r="C15" s="261"/>
      <c r="D15" s="264" t="s">
        <v>482</v>
      </c>
      <c r="E15" s="264"/>
      <c r="F15" s="264"/>
      <c r="G15" s="264"/>
      <c r="H15" s="265"/>
      <c r="I15" s="114" t="s">
        <v>484</v>
      </c>
    </row>
    <row r="16" spans="2:9" ht="33.6" customHeight="1" thickBot="1" x14ac:dyDescent="0.35">
      <c r="B16" s="262"/>
      <c r="C16" s="263"/>
      <c r="D16" s="264" t="s">
        <v>483</v>
      </c>
      <c r="E16" s="264"/>
      <c r="F16" s="264"/>
      <c r="G16" s="264"/>
      <c r="H16" s="265"/>
      <c r="I16" s="114" t="s">
        <v>485</v>
      </c>
    </row>
    <row r="17" spans="2:8" ht="15" thickBot="1" x14ac:dyDescent="0.35">
      <c r="B17" s="108"/>
      <c r="D17" s="112"/>
    </row>
    <row r="18" spans="2:8" ht="22.2" customHeight="1" thickBot="1" x14ac:dyDescent="0.35">
      <c r="B18" s="113" t="s">
        <v>476</v>
      </c>
      <c r="C18" s="111"/>
      <c r="D18" s="268" t="s">
        <v>477</v>
      </c>
      <c r="E18" s="268"/>
      <c r="F18" s="268"/>
      <c r="G18" s="268"/>
      <c r="H18" s="269"/>
    </row>
    <row r="19" spans="2:8" ht="15" thickBot="1" x14ac:dyDescent="0.35">
      <c r="B19" s="108"/>
      <c r="D19" s="112"/>
    </row>
    <row r="20" spans="2:8" ht="21" customHeight="1" thickBot="1" x14ac:dyDescent="0.35">
      <c r="B20" s="113" t="s">
        <v>478</v>
      </c>
      <c r="C20" s="111"/>
      <c r="D20" s="268" t="s">
        <v>479</v>
      </c>
      <c r="E20" s="268"/>
      <c r="F20" s="268"/>
      <c r="G20" s="268"/>
      <c r="H20" s="269"/>
    </row>
  </sheetData>
  <sheetProtection algorithmName="SHA-512" hashValue="IzJTZskOz0ySj+UhYxhbdLHTEN6IvB1su5337PXp57w0gVdNzclzTnhJno3tUiwyC71DdppXOCsWcNpVmCvVUA==" saltValue="438XJNAPlrpfG140rJH0QA==" spinCount="100000" sheet="1" objects="1" scenarios="1"/>
  <mergeCells count="10">
    <mergeCell ref="D18:H18"/>
    <mergeCell ref="D20:H20"/>
    <mergeCell ref="D15:H15"/>
    <mergeCell ref="D16:H16"/>
    <mergeCell ref="D13:H13"/>
    <mergeCell ref="B15:C16"/>
    <mergeCell ref="D9:H9"/>
    <mergeCell ref="D5:H5"/>
    <mergeCell ref="D7:H7"/>
    <mergeCell ref="D11:H11"/>
  </mergeCells>
  <hyperlinks>
    <hyperlink ref="I13" r:id="rId1" display="https://aoprals.state.gov/web920/per_diem.asp" xr:uid="{00000000-0004-0000-0100-000000000000}"/>
    <hyperlink ref="I15" r:id="rId2" display="https://www.gsa.gov/travel/plan-book/per-diem-rates" xr:uid="{00000000-0004-0000-0100-000001000000}"/>
    <hyperlink ref="I16" r:id="rId3" display="https://www.defensetravel.dod.mil/site/perdiemCalc.cfm" xr:uid="{00000000-0004-0000-0100-000002000000}"/>
  </hyperlinks>
  <pageMargins left="0.25" right="0.25" top="0.75" bottom="0.75" header="0.3" footer="0.3"/>
  <pageSetup orientation="portrait" verticalDpi="0"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W1530"/>
  <sheetViews>
    <sheetView workbookViewId="0">
      <selection activeCell="M2" sqref="M2"/>
    </sheetView>
  </sheetViews>
  <sheetFormatPr defaultRowHeight="14.4" x14ac:dyDescent="0.3"/>
  <cols>
    <col min="1" max="1" width="10.44140625" bestFit="1" customWidth="1"/>
    <col min="2" max="2" width="46.33203125" customWidth="1"/>
    <col min="3" max="3" width="16.33203125" customWidth="1"/>
    <col min="4" max="4" width="11.33203125" customWidth="1"/>
    <col min="5" max="6" width="14" bestFit="1" customWidth="1"/>
    <col min="7" max="7" width="3.44140625" customWidth="1"/>
    <col min="8" max="8" width="13.109375" customWidth="1"/>
    <col min="9" max="9" width="3.44140625" customWidth="1"/>
    <col min="10" max="10" width="42.44140625" customWidth="1"/>
    <col min="11" max="11" width="18.5546875" bestFit="1" customWidth="1"/>
    <col min="12" max="12" width="3.44140625" customWidth="1"/>
    <col min="13" max="13" width="42.5546875" bestFit="1" customWidth="1"/>
    <col min="14" max="14" width="17.88671875" customWidth="1"/>
    <col min="15" max="15" width="13.88671875" customWidth="1"/>
    <col min="16" max="16" width="20.5546875" bestFit="1" customWidth="1"/>
    <col min="19" max="19" width="11.44140625" bestFit="1" customWidth="1"/>
    <col min="20" max="20" width="3" customWidth="1"/>
    <col min="21" max="21" width="22.33203125" bestFit="1" customWidth="1"/>
    <col min="22" max="22" width="19" bestFit="1" customWidth="1"/>
    <col min="23" max="23" width="20.88671875" bestFit="1" customWidth="1"/>
  </cols>
  <sheetData>
    <row r="1" spans="1:23" x14ac:dyDescent="0.3">
      <c r="A1" s="1" t="s">
        <v>0</v>
      </c>
      <c r="B1" s="1" t="s">
        <v>356</v>
      </c>
      <c r="C1" s="1" t="s">
        <v>407</v>
      </c>
      <c r="D1" s="1" t="s">
        <v>408</v>
      </c>
      <c r="E1" s="15" t="s">
        <v>409</v>
      </c>
      <c r="F1" s="1" t="s">
        <v>2</v>
      </c>
      <c r="H1" s="8" t="s">
        <v>344</v>
      </c>
      <c r="J1" s="8" t="s">
        <v>344</v>
      </c>
      <c r="K1" t="s">
        <v>345</v>
      </c>
      <c r="M1" s="8" t="s">
        <v>344</v>
      </c>
      <c r="P1" s="270" t="s">
        <v>399</v>
      </c>
      <c r="Q1" s="270"/>
      <c r="R1" s="270"/>
      <c r="S1" s="270"/>
      <c r="T1" s="270"/>
      <c r="U1" s="270"/>
      <c r="V1" s="270"/>
    </row>
    <row r="2" spans="1:23" x14ac:dyDescent="0.3">
      <c r="A2" s="5" t="s">
        <v>188</v>
      </c>
      <c r="B2" s="6" t="s">
        <v>189</v>
      </c>
      <c r="C2" s="6">
        <v>14</v>
      </c>
      <c r="D2" s="6">
        <v>16</v>
      </c>
      <c r="E2" s="17">
        <v>29</v>
      </c>
      <c r="F2" s="7">
        <f>1/COUNTIF(Table4[DESTINATION],B2)</f>
        <v>1</v>
      </c>
      <c r="H2" s="9" t="s">
        <v>188</v>
      </c>
      <c r="J2" s="9" t="s">
        <v>188</v>
      </c>
      <c r="K2" s="11">
        <v>2</v>
      </c>
      <c r="M2" s="9" t="s">
        <v>188</v>
      </c>
      <c r="P2" s="2" t="s">
        <v>346</v>
      </c>
      <c r="Q2" s="2" t="s">
        <v>347</v>
      </c>
      <c r="R2" s="2"/>
      <c r="S2" s="2" t="s">
        <v>348</v>
      </c>
      <c r="U2" s="12" t="s">
        <v>349</v>
      </c>
      <c r="V2" s="12" t="s">
        <v>350</v>
      </c>
      <c r="W2" s="13"/>
    </row>
    <row r="3" spans="1:23" x14ac:dyDescent="0.3">
      <c r="A3" s="5" t="s">
        <v>188</v>
      </c>
      <c r="B3" s="20" t="s">
        <v>354</v>
      </c>
      <c r="C3" s="20">
        <v>13</v>
      </c>
      <c r="D3" s="20">
        <v>15</v>
      </c>
      <c r="E3" s="21">
        <v>26</v>
      </c>
      <c r="F3" s="22">
        <v>1</v>
      </c>
      <c r="H3" s="9" t="s">
        <v>3</v>
      </c>
      <c r="J3" s="10" t="s">
        <v>189</v>
      </c>
      <c r="K3" s="11">
        <v>1</v>
      </c>
      <c r="M3" s="10" t="s">
        <v>189</v>
      </c>
      <c r="P3" t="s">
        <v>351</v>
      </c>
      <c r="Q3" t="e">
        <f>MATCH('Trips - Per Diem Calc'!$B$6,$J$2:$J$420,0)</f>
        <v>#N/A</v>
      </c>
      <c r="S3" t="e">
        <f ca="1">MATCH('Trips - Per Diem Calc'!$C$6,INDIRECT($V$3),0)+$U$3</f>
        <v>#N/A</v>
      </c>
      <c r="U3" s="13" t="e">
        <f>MATCH('Trips - Per Diem Calc'!$B$6,M2:$M$1530,0)</f>
        <v>#N/A</v>
      </c>
      <c r="V3" s="14" t="e">
        <f>"M"&amp;TEXT($U$3+2,0)&amp;":$M$1530"</f>
        <v>#N/A</v>
      </c>
      <c r="W3" s="13"/>
    </row>
    <row r="4" spans="1:23" x14ac:dyDescent="0.3">
      <c r="A4" s="3" t="s">
        <v>3</v>
      </c>
      <c r="B4" s="4" t="s">
        <v>414</v>
      </c>
      <c r="C4" s="61">
        <v>13</v>
      </c>
      <c r="D4" s="61">
        <v>15</v>
      </c>
      <c r="E4" s="16">
        <v>26</v>
      </c>
      <c r="F4" s="7">
        <v>1</v>
      </c>
      <c r="H4" s="9" t="s">
        <v>7</v>
      </c>
      <c r="J4" s="10" t="s">
        <v>354</v>
      </c>
      <c r="K4" s="11">
        <v>1</v>
      </c>
      <c r="M4" s="62">
        <v>14</v>
      </c>
      <c r="P4" t="s">
        <v>352</v>
      </c>
      <c r="Q4" t="e">
        <f>INDEX($K$2:$K$420,Q3)</f>
        <v>#N/A</v>
      </c>
      <c r="S4" t="e">
        <f ca="1">INDEX($M$2:$M$1530,S3+1)</f>
        <v>#N/A</v>
      </c>
      <c r="W4" s="18"/>
    </row>
    <row r="5" spans="1:23" x14ac:dyDescent="0.3">
      <c r="A5" s="5" t="s">
        <v>3</v>
      </c>
      <c r="B5" s="6" t="s">
        <v>4</v>
      </c>
      <c r="C5" s="6">
        <v>16</v>
      </c>
      <c r="D5" s="6">
        <v>17</v>
      </c>
      <c r="E5" s="17">
        <v>31</v>
      </c>
      <c r="F5" s="7">
        <f>1/COUNTIF(Table4[DESTINATION],B5)</f>
        <v>1</v>
      </c>
      <c r="H5" s="9" t="s">
        <v>8</v>
      </c>
      <c r="J5" s="9" t="s">
        <v>3</v>
      </c>
      <c r="K5" s="11">
        <v>4</v>
      </c>
      <c r="M5" s="63">
        <v>16</v>
      </c>
    </row>
    <row r="6" spans="1:23" x14ac:dyDescent="0.3">
      <c r="A6" s="5" t="s">
        <v>3</v>
      </c>
      <c r="B6" s="6" t="s">
        <v>5</v>
      </c>
      <c r="C6" s="6">
        <v>16</v>
      </c>
      <c r="D6" s="6">
        <v>17</v>
      </c>
      <c r="E6" s="17">
        <v>31</v>
      </c>
      <c r="F6" s="7">
        <f>1/COUNTIF(Table4[DESTINATION],B6)</f>
        <v>1</v>
      </c>
      <c r="H6" s="9" t="s">
        <v>14</v>
      </c>
      <c r="J6" s="10" t="s">
        <v>4</v>
      </c>
      <c r="K6" s="11">
        <v>1</v>
      </c>
      <c r="M6" s="64">
        <v>29</v>
      </c>
      <c r="P6" s="270" t="s">
        <v>400</v>
      </c>
      <c r="Q6" s="270"/>
      <c r="R6" s="270"/>
      <c r="S6" s="270"/>
      <c r="T6" s="270"/>
      <c r="U6" s="270"/>
      <c r="V6" s="270"/>
    </row>
    <row r="7" spans="1:23" x14ac:dyDescent="0.3">
      <c r="A7" s="5" t="s">
        <v>3</v>
      </c>
      <c r="B7" s="20" t="s">
        <v>6</v>
      </c>
      <c r="C7" s="20">
        <v>13</v>
      </c>
      <c r="D7" s="20">
        <v>15</v>
      </c>
      <c r="E7" s="21">
        <v>26</v>
      </c>
      <c r="F7" s="22">
        <v>1</v>
      </c>
      <c r="H7" s="9" t="s">
        <v>45</v>
      </c>
      <c r="J7" s="10" t="s">
        <v>5</v>
      </c>
      <c r="K7" s="11">
        <v>1</v>
      </c>
      <c r="M7" s="10" t="s">
        <v>354</v>
      </c>
      <c r="P7" s="2" t="s">
        <v>346</v>
      </c>
      <c r="Q7" s="2" t="s">
        <v>347</v>
      </c>
      <c r="R7" s="2"/>
      <c r="S7" s="2" t="s">
        <v>348</v>
      </c>
      <c r="U7" s="12" t="s">
        <v>349</v>
      </c>
      <c r="V7" s="12" t="s">
        <v>350</v>
      </c>
    </row>
    <row r="8" spans="1:23" x14ac:dyDescent="0.3">
      <c r="A8" s="5" t="s">
        <v>7</v>
      </c>
      <c r="B8" s="6" t="s">
        <v>414</v>
      </c>
      <c r="C8" s="6">
        <v>13</v>
      </c>
      <c r="D8" s="6">
        <v>15</v>
      </c>
      <c r="E8" s="17">
        <v>26</v>
      </c>
      <c r="F8" s="7">
        <v>1</v>
      </c>
      <c r="H8" s="9" t="s">
        <v>60</v>
      </c>
      <c r="J8" s="10" t="s">
        <v>6</v>
      </c>
      <c r="K8" s="11">
        <v>1</v>
      </c>
      <c r="M8" s="62">
        <v>13</v>
      </c>
      <c r="P8" t="s">
        <v>351</v>
      </c>
      <c r="Q8" t="e">
        <f>MATCH('Trips - Per Diem Calc'!$B$7,$J$2:$J$420,0)</f>
        <v>#N/A</v>
      </c>
      <c r="S8" t="e">
        <f ca="1">MATCH('Trips - Per Diem Calc'!$C$7,INDIRECT($V$8),0)+$U$8</f>
        <v>#N/A</v>
      </c>
      <c r="U8" s="13" t="e">
        <f>MATCH('Trips - Per Diem Calc'!$B$7,M2:$M$1530,0)</f>
        <v>#N/A</v>
      </c>
      <c r="V8" s="14" t="e">
        <f>"M"&amp;TEXT($U$8+2,0)&amp;":$M$1530"</f>
        <v>#N/A</v>
      </c>
    </row>
    <row r="9" spans="1:23" x14ac:dyDescent="0.3">
      <c r="A9" s="5" t="s">
        <v>7</v>
      </c>
      <c r="B9" s="20" t="s">
        <v>279</v>
      </c>
      <c r="C9" s="20">
        <v>14</v>
      </c>
      <c r="D9" s="20">
        <v>16</v>
      </c>
      <c r="E9" s="21">
        <v>29</v>
      </c>
      <c r="F9" s="22">
        <v>1</v>
      </c>
      <c r="H9" s="9" t="s">
        <v>66</v>
      </c>
      <c r="J9" s="10" t="s">
        <v>354</v>
      </c>
      <c r="K9" s="11">
        <v>1</v>
      </c>
      <c r="M9" s="63">
        <v>15</v>
      </c>
      <c r="P9" t="s">
        <v>352</v>
      </c>
      <c r="Q9" t="e">
        <f>INDEX($K$2:$K$420,Q8)</f>
        <v>#N/A</v>
      </c>
      <c r="S9" t="e">
        <f ca="1">INDEX($M$2:$M$1530,S8+1)</f>
        <v>#N/A</v>
      </c>
    </row>
    <row r="10" spans="1:23" x14ac:dyDescent="0.3">
      <c r="A10" s="5" t="s">
        <v>8</v>
      </c>
      <c r="B10" s="6" t="s">
        <v>414</v>
      </c>
      <c r="C10" s="6">
        <v>13</v>
      </c>
      <c r="D10" s="6">
        <v>15</v>
      </c>
      <c r="E10" s="17">
        <v>26</v>
      </c>
      <c r="F10" s="7">
        <v>1</v>
      </c>
      <c r="H10" s="9" t="s">
        <v>68</v>
      </c>
      <c r="J10" s="9" t="s">
        <v>7</v>
      </c>
      <c r="K10" s="11">
        <v>2</v>
      </c>
      <c r="M10" s="64">
        <v>26</v>
      </c>
    </row>
    <row r="11" spans="1:23" x14ac:dyDescent="0.3">
      <c r="A11" s="5" t="s">
        <v>8</v>
      </c>
      <c r="B11" s="6" t="s">
        <v>11</v>
      </c>
      <c r="C11" s="6">
        <v>16</v>
      </c>
      <c r="D11" s="6">
        <v>17</v>
      </c>
      <c r="E11" s="17">
        <v>31</v>
      </c>
      <c r="F11" s="7">
        <f>1/COUNTIF(Table4[DESTINATION],B11)</f>
        <v>1</v>
      </c>
      <c r="H11" s="9" t="s">
        <v>71</v>
      </c>
      <c r="J11" s="10" t="s">
        <v>279</v>
      </c>
      <c r="K11" s="11">
        <v>1</v>
      </c>
      <c r="M11" s="9" t="s">
        <v>3</v>
      </c>
      <c r="P11" s="270" t="s">
        <v>401</v>
      </c>
      <c r="Q11" s="270"/>
      <c r="R11" s="270"/>
      <c r="S11" s="270"/>
      <c r="T11" s="270"/>
      <c r="U11" s="270"/>
      <c r="V11" s="270"/>
    </row>
    <row r="12" spans="1:23" x14ac:dyDescent="0.3">
      <c r="A12" s="5" t="s">
        <v>8</v>
      </c>
      <c r="B12" s="6" t="s">
        <v>13</v>
      </c>
      <c r="C12" s="6">
        <v>14</v>
      </c>
      <c r="D12" s="6">
        <v>16</v>
      </c>
      <c r="E12" s="17">
        <v>29</v>
      </c>
      <c r="F12" s="7">
        <f>1/COUNTIF(Table4[DESTINATION],B12)</f>
        <v>1</v>
      </c>
      <c r="H12" s="9" t="s">
        <v>93</v>
      </c>
      <c r="J12" s="10" t="s">
        <v>354</v>
      </c>
      <c r="K12" s="11">
        <v>1</v>
      </c>
      <c r="M12" s="10" t="s">
        <v>4</v>
      </c>
      <c r="P12" s="2" t="s">
        <v>346</v>
      </c>
      <c r="Q12" s="2" t="s">
        <v>347</v>
      </c>
      <c r="R12" s="2"/>
      <c r="S12" s="2" t="s">
        <v>348</v>
      </c>
      <c r="U12" s="12" t="s">
        <v>349</v>
      </c>
      <c r="V12" s="12" t="s">
        <v>350</v>
      </c>
    </row>
    <row r="13" spans="1:23" x14ac:dyDescent="0.3">
      <c r="A13" s="5" t="s">
        <v>8</v>
      </c>
      <c r="B13" s="6" t="s">
        <v>9</v>
      </c>
      <c r="C13" s="6">
        <v>17</v>
      </c>
      <c r="D13" s="6">
        <v>18</v>
      </c>
      <c r="E13" s="17">
        <v>34</v>
      </c>
      <c r="F13" s="7">
        <f>1/COUNTIF(Table4[DESTINATION],B13)</f>
        <v>1</v>
      </c>
      <c r="H13" s="9" t="s">
        <v>100</v>
      </c>
      <c r="J13" s="9" t="s">
        <v>8</v>
      </c>
      <c r="K13" s="11">
        <v>6</v>
      </c>
      <c r="M13" s="62">
        <v>16</v>
      </c>
      <c r="P13" t="s">
        <v>351</v>
      </c>
      <c r="Q13" t="e">
        <f>MATCH('Trips - Per Diem Calc'!$B$8,$J$2:$J$420,0)</f>
        <v>#N/A</v>
      </c>
      <c r="S13" t="e">
        <f ca="1">MATCH('Trips - Per Diem Calc'!$C$8,INDIRECT($V$13),0)+$U$13</f>
        <v>#N/A</v>
      </c>
      <c r="U13" s="13" t="e">
        <f>MATCH('Trips - Per Diem Calc'!$B$8,M2:$M$1530,0)</f>
        <v>#N/A</v>
      </c>
      <c r="V13" s="14" t="e">
        <f>"M"&amp;TEXT($U$13+2,0)&amp;":$M$1530"</f>
        <v>#N/A</v>
      </c>
    </row>
    <row r="14" spans="1:23" x14ac:dyDescent="0.3">
      <c r="A14" s="5" t="s">
        <v>8</v>
      </c>
      <c r="B14" s="6" t="s">
        <v>10</v>
      </c>
      <c r="C14" s="6">
        <v>14</v>
      </c>
      <c r="D14" s="6">
        <v>16</v>
      </c>
      <c r="E14" s="17">
        <v>29</v>
      </c>
      <c r="F14" s="7">
        <f>1/COUNTIF(Table4[DESTINATION],B14)</f>
        <v>1</v>
      </c>
      <c r="H14" s="9" t="s">
        <v>102</v>
      </c>
      <c r="J14" s="10" t="s">
        <v>9</v>
      </c>
      <c r="K14" s="11">
        <v>1</v>
      </c>
      <c r="M14" s="63">
        <v>17</v>
      </c>
      <c r="P14" t="s">
        <v>352</v>
      </c>
      <c r="Q14" t="e">
        <f>INDEX($K$2:$K$420,Q13)</f>
        <v>#N/A</v>
      </c>
      <c r="S14" t="e">
        <f ca="1">INDEX($M$2:$M$1530,S13+1)</f>
        <v>#N/A</v>
      </c>
    </row>
    <row r="15" spans="1:23" x14ac:dyDescent="0.3">
      <c r="A15" s="5" t="s">
        <v>8</v>
      </c>
      <c r="B15" s="20" t="s">
        <v>12</v>
      </c>
      <c r="C15" s="20">
        <v>18</v>
      </c>
      <c r="D15" s="20">
        <v>20</v>
      </c>
      <c r="E15" s="21">
        <v>36</v>
      </c>
      <c r="F15" s="22">
        <v>1</v>
      </c>
      <c r="H15" s="9" t="s">
        <v>106</v>
      </c>
      <c r="J15" s="10" t="s">
        <v>10</v>
      </c>
      <c r="K15" s="11">
        <v>1</v>
      </c>
      <c r="M15" s="64">
        <v>31</v>
      </c>
    </row>
    <row r="16" spans="1:23" x14ac:dyDescent="0.3">
      <c r="A16" s="5" t="s">
        <v>14</v>
      </c>
      <c r="B16" s="6" t="s">
        <v>414</v>
      </c>
      <c r="C16" s="6">
        <v>13</v>
      </c>
      <c r="D16" s="6">
        <v>15</v>
      </c>
      <c r="E16" s="17">
        <v>26</v>
      </c>
      <c r="F16" s="7">
        <v>1</v>
      </c>
      <c r="H16" s="9" t="s">
        <v>111</v>
      </c>
      <c r="J16" s="10" t="s">
        <v>354</v>
      </c>
      <c r="K16" s="11">
        <v>1</v>
      </c>
      <c r="M16" s="10" t="s">
        <v>5</v>
      </c>
      <c r="P16" s="270" t="s">
        <v>402</v>
      </c>
      <c r="Q16" s="270"/>
      <c r="R16" s="270"/>
      <c r="S16" s="270"/>
      <c r="T16" s="270"/>
      <c r="U16" s="270"/>
      <c r="V16" s="270"/>
    </row>
    <row r="17" spans="1:22" x14ac:dyDescent="0.3">
      <c r="A17" s="5" t="s">
        <v>14</v>
      </c>
      <c r="B17" s="6" t="s">
        <v>16</v>
      </c>
      <c r="C17" s="6">
        <v>14</v>
      </c>
      <c r="D17" s="6">
        <v>16</v>
      </c>
      <c r="E17" s="17">
        <v>29</v>
      </c>
      <c r="F17" s="7">
        <f>1/COUNTIF(Table4[DESTINATION],B17)</f>
        <v>1</v>
      </c>
      <c r="H17" s="9" t="s">
        <v>116</v>
      </c>
      <c r="J17" s="10" t="s">
        <v>11</v>
      </c>
      <c r="K17" s="11">
        <v>1</v>
      </c>
      <c r="M17" s="62">
        <v>16</v>
      </c>
      <c r="P17" s="2" t="s">
        <v>346</v>
      </c>
      <c r="Q17" s="2" t="s">
        <v>347</v>
      </c>
      <c r="R17" s="2"/>
      <c r="S17" s="2" t="s">
        <v>348</v>
      </c>
      <c r="U17" s="12" t="s">
        <v>349</v>
      </c>
      <c r="V17" s="12" t="s">
        <v>350</v>
      </c>
    </row>
    <row r="18" spans="1:22" x14ac:dyDescent="0.3">
      <c r="A18" s="5" t="s">
        <v>14</v>
      </c>
      <c r="B18" s="6" t="s">
        <v>17</v>
      </c>
      <c r="C18" s="6">
        <v>14</v>
      </c>
      <c r="D18" s="6">
        <v>16</v>
      </c>
      <c r="E18" s="17">
        <v>29</v>
      </c>
      <c r="F18" s="7">
        <f>1/COUNTIF(Table4[DESTINATION],B18)</f>
        <v>1</v>
      </c>
      <c r="H18" s="9" t="s">
        <v>119</v>
      </c>
      <c r="J18" s="10" t="s">
        <v>12</v>
      </c>
      <c r="K18" s="11">
        <v>1</v>
      </c>
      <c r="M18" s="63">
        <v>17</v>
      </c>
      <c r="P18" t="s">
        <v>351</v>
      </c>
      <c r="Q18" t="e">
        <f>MATCH('Trips - Per Diem Calc'!$B$9,$J$2:$J$420,0)</f>
        <v>#N/A</v>
      </c>
      <c r="S18" t="e">
        <f ca="1">MATCH('Trips - Per Diem Calc'!$C$9,INDIRECT($V$18),0)+$U$18</f>
        <v>#N/A</v>
      </c>
      <c r="U18" s="13" t="e">
        <f>MATCH('Trips - Per Diem Calc'!$B$9,M2:$M$1530,0)</f>
        <v>#N/A</v>
      </c>
      <c r="V18" s="14" t="e">
        <f>"M"&amp;TEXT($U$18+2,0)&amp;":$M$1530"</f>
        <v>#N/A</v>
      </c>
    </row>
    <row r="19" spans="1:22" x14ac:dyDescent="0.3">
      <c r="A19" s="5" t="s">
        <v>14</v>
      </c>
      <c r="B19" s="6" t="s">
        <v>36</v>
      </c>
      <c r="C19" s="6">
        <v>16</v>
      </c>
      <c r="D19" s="6">
        <v>17</v>
      </c>
      <c r="E19" s="17">
        <v>31</v>
      </c>
      <c r="F19" s="7">
        <f>1/COUNTIF(Table4[DESTINATION],B19)</f>
        <v>1</v>
      </c>
      <c r="H19" s="9" t="s">
        <v>124</v>
      </c>
      <c r="J19" s="10" t="s">
        <v>13</v>
      </c>
      <c r="K19" s="11">
        <v>1</v>
      </c>
      <c r="M19" s="64">
        <v>31</v>
      </c>
      <c r="P19" t="s">
        <v>352</v>
      </c>
      <c r="Q19" t="e">
        <f>INDEX($K$2:$K$420,Q18)</f>
        <v>#N/A</v>
      </c>
      <c r="S19" t="e">
        <f ca="1">INDEX($M$2:$M$1530,S18+1)</f>
        <v>#N/A</v>
      </c>
    </row>
    <row r="20" spans="1:22" x14ac:dyDescent="0.3">
      <c r="A20" s="5" t="s">
        <v>14</v>
      </c>
      <c r="B20" s="6" t="s">
        <v>415</v>
      </c>
      <c r="C20" s="6">
        <v>17</v>
      </c>
      <c r="D20" s="6">
        <v>18</v>
      </c>
      <c r="E20" s="17">
        <v>34</v>
      </c>
      <c r="F20" s="7">
        <f>1/COUNTIF(Table4[DESTINATION],B20)</f>
        <v>1</v>
      </c>
      <c r="H20" s="9" t="s">
        <v>128</v>
      </c>
      <c r="J20" s="9" t="s">
        <v>14</v>
      </c>
      <c r="K20" s="11">
        <v>33</v>
      </c>
      <c r="M20" s="10" t="s">
        <v>6</v>
      </c>
    </row>
    <row r="21" spans="1:22" x14ac:dyDescent="0.3">
      <c r="A21" s="5" t="s">
        <v>14</v>
      </c>
      <c r="B21" s="6" t="s">
        <v>40</v>
      </c>
      <c r="C21" s="6">
        <v>17</v>
      </c>
      <c r="D21" s="6">
        <v>18</v>
      </c>
      <c r="E21" s="17">
        <v>34</v>
      </c>
      <c r="F21" s="7">
        <f>1/COUNTIF(Table4[DESTINATION],B21)</f>
        <v>1</v>
      </c>
      <c r="H21" s="9" t="s">
        <v>142</v>
      </c>
      <c r="J21" s="10" t="s">
        <v>15</v>
      </c>
      <c r="K21" s="11">
        <v>1</v>
      </c>
      <c r="M21" s="62">
        <v>13</v>
      </c>
    </row>
    <row r="22" spans="1:22" x14ac:dyDescent="0.3">
      <c r="A22" s="5" t="s">
        <v>14</v>
      </c>
      <c r="B22" s="6" t="s">
        <v>42</v>
      </c>
      <c r="C22" s="6">
        <v>16</v>
      </c>
      <c r="D22" s="6">
        <v>17</v>
      </c>
      <c r="E22" s="17">
        <v>31</v>
      </c>
      <c r="F22" s="7">
        <f>1/COUNTIF(Table4[DESTINATION],B22)</f>
        <v>1</v>
      </c>
      <c r="H22" s="9" t="s">
        <v>151</v>
      </c>
      <c r="J22" s="10" t="s">
        <v>16</v>
      </c>
      <c r="K22" s="11">
        <v>1</v>
      </c>
      <c r="M22" s="63">
        <v>15</v>
      </c>
      <c r="P22" s="270" t="s">
        <v>399</v>
      </c>
      <c r="Q22" s="270"/>
      <c r="R22" s="270"/>
      <c r="S22" s="270"/>
      <c r="T22" s="270"/>
      <c r="U22" s="270"/>
      <c r="V22" s="270"/>
    </row>
    <row r="23" spans="1:22" x14ac:dyDescent="0.3">
      <c r="A23" s="5" t="s">
        <v>14</v>
      </c>
      <c r="B23" s="6" t="s">
        <v>15</v>
      </c>
      <c r="C23" s="6">
        <v>17</v>
      </c>
      <c r="D23" s="6">
        <v>18</v>
      </c>
      <c r="E23" s="17">
        <v>34</v>
      </c>
      <c r="F23" s="7">
        <f>1/COUNTIF(Table4[DESTINATION],B23)</f>
        <v>1</v>
      </c>
      <c r="H23" s="9" t="s">
        <v>154</v>
      </c>
      <c r="J23" s="10" t="s">
        <v>17</v>
      </c>
      <c r="K23" s="11">
        <v>1</v>
      </c>
      <c r="M23" s="64">
        <v>26</v>
      </c>
      <c r="P23" t="s">
        <v>404</v>
      </c>
      <c r="Q23" t="e">
        <f ca="1">INDEX(M2:M1530,S3+1)</f>
        <v>#N/A</v>
      </c>
    </row>
    <row r="24" spans="1:22" x14ac:dyDescent="0.3">
      <c r="A24" s="5" t="s">
        <v>14</v>
      </c>
      <c r="B24" s="6" t="s">
        <v>18</v>
      </c>
      <c r="C24" s="6">
        <v>16</v>
      </c>
      <c r="D24" s="6">
        <v>17</v>
      </c>
      <c r="E24" s="17">
        <v>31</v>
      </c>
      <c r="F24" s="7">
        <f>1/COUNTIF(Table4[DESTINATION],B24)</f>
        <v>1</v>
      </c>
      <c r="H24" s="9" t="s">
        <v>166</v>
      </c>
      <c r="J24" s="10" t="s">
        <v>18</v>
      </c>
      <c r="K24" s="11">
        <v>1</v>
      </c>
      <c r="M24" s="10" t="s">
        <v>354</v>
      </c>
      <c r="P24" t="s">
        <v>405</v>
      </c>
      <c r="Q24" t="e">
        <f ca="1">INDEX(M2:M1530,S3+2)</f>
        <v>#N/A</v>
      </c>
    </row>
    <row r="25" spans="1:22" x14ac:dyDescent="0.3">
      <c r="A25" s="5" t="s">
        <v>14</v>
      </c>
      <c r="B25" s="6" t="s">
        <v>20</v>
      </c>
      <c r="C25" s="6">
        <v>16</v>
      </c>
      <c r="D25" s="6">
        <v>17</v>
      </c>
      <c r="E25" s="17">
        <v>31</v>
      </c>
      <c r="F25" s="7">
        <f>1/COUNTIF(Table4[DESTINATION],B25)</f>
        <v>1</v>
      </c>
      <c r="H25" s="9" t="s">
        <v>170</v>
      </c>
      <c r="J25" s="10" t="s">
        <v>19</v>
      </c>
      <c r="K25" s="11">
        <v>1</v>
      </c>
      <c r="M25" s="62">
        <v>13</v>
      </c>
      <c r="P25" t="s">
        <v>406</v>
      </c>
      <c r="Q25" t="e">
        <f ca="1">INDEX(M2:M1530,S3+3)</f>
        <v>#N/A</v>
      </c>
    </row>
    <row r="26" spans="1:22" x14ac:dyDescent="0.3">
      <c r="A26" s="5" t="s">
        <v>14</v>
      </c>
      <c r="B26" s="6" t="s">
        <v>21</v>
      </c>
      <c r="C26" s="6">
        <v>17</v>
      </c>
      <c r="D26" s="6">
        <v>18</v>
      </c>
      <c r="E26" s="17">
        <v>34</v>
      </c>
      <c r="F26" s="7">
        <f>1/COUNTIF(Table4[DESTINATION],B26)</f>
        <v>1</v>
      </c>
      <c r="H26" s="9" t="s">
        <v>173</v>
      </c>
      <c r="J26" s="10" t="s">
        <v>20</v>
      </c>
      <c r="K26" s="11">
        <v>1</v>
      </c>
      <c r="M26" s="63">
        <v>15</v>
      </c>
    </row>
    <row r="27" spans="1:22" x14ac:dyDescent="0.3">
      <c r="A27" s="5" t="s">
        <v>14</v>
      </c>
      <c r="B27" s="6" t="s">
        <v>25</v>
      </c>
      <c r="C27" s="6">
        <v>18</v>
      </c>
      <c r="D27" s="6">
        <v>20</v>
      </c>
      <c r="E27" s="17">
        <v>36</v>
      </c>
      <c r="F27" s="7">
        <f>1/COUNTIF(Table4[DESTINATION],B27)</f>
        <v>1</v>
      </c>
      <c r="H27" s="9" t="s">
        <v>176</v>
      </c>
      <c r="J27" s="10" t="s">
        <v>21</v>
      </c>
      <c r="K27" s="11">
        <v>1</v>
      </c>
      <c r="M27" s="64">
        <v>26</v>
      </c>
      <c r="P27" s="270" t="s">
        <v>400</v>
      </c>
      <c r="Q27" s="270"/>
      <c r="R27" s="270"/>
      <c r="S27" s="270"/>
      <c r="T27" s="270"/>
      <c r="U27" s="270"/>
      <c r="V27" s="270"/>
    </row>
    <row r="28" spans="1:22" x14ac:dyDescent="0.3">
      <c r="A28" s="5" t="s">
        <v>14</v>
      </c>
      <c r="B28" s="6" t="s">
        <v>27</v>
      </c>
      <c r="C28" s="6">
        <v>17</v>
      </c>
      <c r="D28" s="6">
        <v>18</v>
      </c>
      <c r="E28" s="17">
        <v>34</v>
      </c>
      <c r="F28" s="7">
        <f>1/COUNTIF(Table4[DESTINATION],B28)</f>
        <v>1</v>
      </c>
      <c r="H28" s="9" t="s">
        <v>180</v>
      </c>
      <c r="J28" s="10" t="s">
        <v>22</v>
      </c>
      <c r="K28" s="11">
        <v>1</v>
      </c>
      <c r="M28" s="9" t="s">
        <v>7</v>
      </c>
      <c r="P28" t="s">
        <v>404</v>
      </c>
      <c r="Q28" t="e">
        <f ca="1">INDEX(M2:M1530,S8+1)</f>
        <v>#N/A</v>
      </c>
    </row>
    <row r="29" spans="1:22" x14ac:dyDescent="0.3">
      <c r="A29" s="5" t="s">
        <v>14</v>
      </c>
      <c r="B29" s="6" t="s">
        <v>28</v>
      </c>
      <c r="C29" s="6">
        <v>16</v>
      </c>
      <c r="D29" s="6">
        <v>17</v>
      </c>
      <c r="E29" s="17">
        <v>31</v>
      </c>
      <c r="F29" s="7">
        <f>1/COUNTIF(Table4[DESTINATION],B29)</f>
        <v>1</v>
      </c>
      <c r="H29" s="9" t="s">
        <v>355</v>
      </c>
      <c r="J29" s="10" t="s">
        <v>23</v>
      </c>
      <c r="K29" s="11">
        <v>1</v>
      </c>
      <c r="M29" s="10" t="s">
        <v>279</v>
      </c>
      <c r="P29" t="s">
        <v>405</v>
      </c>
      <c r="Q29" t="e">
        <f ca="1">INDEX(M2:M1530,S8+2)</f>
        <v>#N/A</v>
      </c>
    </row>
    <row r="30" spans="1:22" x14ac:dyDescent="0.3">
      <c r="A30" s="5" t="s">
        <v>14</v>
      </c>
      <c r="B30" s="6" t="s">
        <v>30</v>
      </c>
      <c r="C30" s="6">
        <v>16</v>
      </c>
      <c r="D30" s="6">
        <v>17</v>
      </c>
      <c r="E30" s="17">
        <v>31</v>
      </c>
      <c r="F30" s="7">
        <f>1/COUNTIF(Table4[DESTINATION],B30)</f>
        <v>1</v>
      </c>
      <c r="H30" s="9" t="s">
        <v>190</v>
      </c>
      <c r="J30" s="10" t="s">
        <v>24</v>
      </c>
      <c r="K30" s="11">
        <v>1</v>
      </c>
      <c r="M30" s="62">
        <v>14</v>
      </c>
      <c r="P30" t="s">
        <v>406</v>
      </c>
      <c r="Q30" t="e">
        <f ca="1">INDEX(M2:M1530,S8+3)</f>
        <v>#N/A</v>
      </c>
    </row>
    <row r="31" spans="1:22" x14ac:dyDescent="0.3">
      <c r="A31" s="5" t="s">
        <v>14</v>
      </c>
      <c r="B31" s="6" t="s">
        <v>34</v>
      </c>
      <c r="C31" s="6">
        <v>17</v>
      </c>
      <c r="D31" s="6">
        <v>18</v>
      </c>
      <c r="E31" s="17">
        <v>34</v>
      </c>
      <c r="F31" s="7">
        <f>1/COUNTIF(Table4[DESTINATION],B31)</f>
        <v>1</v>
      </c>
      <c r="H31" s="9" t="s">
        <v>197</v>
      </c>
      <c r="J31" s="10" t="s">
        <v>25</v>
      </c>
      <c r="K31" s="11">
        <v>1</v>
      </c>
      <c r="M31" s="63">
        <v>16</v>
      </c>
    </row>
    <row r="32" spans="1:22" x14ac:dyDescent="0.3">
      <c r="A32" s="5" t="s">
        <v>14</v>
      </c>
      <c r="B32" s="6" t="s">
        <v>38</v>
      </c>
      <c r="C32" s="6">
        <v>17</v>
      </c>
      <c r="D32" s="6">
        <v>18</v>
      </c>
      <c r="E32" s="17">
        <v>34</v>
      </c>
      <c r="F32" s="7">
        <f>1/COUNTIF(Table4[DESTINATION],B32)</f>
        <v>1</v>
      </c>
      <c r="H32" s="9" t="s">
        <v>208</v>
      </c>
      <c r="J32" s="10" t="s">
        <v>26</v>
      </c>
      <c r="K32" s="11">
        <v>1</v>
      </c>
      <c r="M32" s="64">
        <v>29</v>
      </c>
      <c r="P32" s="270" t="s">
        <v>401</v>
      </c>
      <c r="Q32" s="270"/>
      <c r="R32" s="270"/>
      <c r="S32" s="270"/>
      <c r="T32" s="270"/>
      <c r="U32" s="270"/>
      <c r="V32" s="270"/>
    </row>
    <row r="33" spans="1:22" x14ac:dyDescent="0.3">
      <c r="A33" s="5" t="s">
        <v>14</v>
      </c>
      <c r="B33" s="6" t="s">
        <v>39</v>
      </c>
      <c r="C33" s="6">
        <v>17</v>
      </c>
      <c r="D33" s="6">
        <v>18</v>
      </c>
      <c r="E33" s="17">
        <v>34</v>
      </c>
      <c r="F33" s="7">
        <f>1/COUNTIF(Table4[DESTINATION],B33)</f>
        <v>1</v>
      </c>
      <c r="H33" s="9" t="s">
        <v>212</v>
      </c>
      <c r="J33" s="10" t="s">
        <v>27</v>
      </c>
      <c r="K33" s="11">
        <v>1</v>
      </c>
      <c r="M33" s="10" t="s">
        <v>354</v>
      </c>
      <c r="P33" t="s">
        <v>404</v>
      </c>
      <c r="Q33" t="e">
        <f ca="1">INDEX(M2:M1530,S13+1)</f>
        <v>#N/A</v>
      </c>
    </row>
    <row r="34" spans="1:22" x14ac:dyDescent="0.3">
      <c r="A34" s="5" t="s">
        <v>14</v>
      </c>
      <c r="B34" s="6" t="s">
        <v>19</v>
      </c>
      <c r="C34" s="6">
        <v>16</v>
      </c>
      <c r="D34" s="6">
        <v>17</v>
      </c>
      <c r="E34" s="17">
        <v>31</v>
      </c>
      <c r="F34" s="7">
        <f>1/COUNTIF(Table4[DESTINATION],B34)</f>
        <v>1</v>
      </c>
      <c r="H34" s="9" t="s">
        <v>215</v>
      </c>
      <c r="J34" s="10" t="s">
        <v>354</v>
      </c>
      <c r="K34" s="11">
        <v>1</v>
      </c>
      <c r="M34" s="62">
        <v>13</v>
      </c>
      <c r="P34" t="s">
        <v>405</v>
      </c>
      <c r="Q34" t="e">
        <f ca="1">INDEX(M2:M1530,S13+2)</f>
        <v>#N/A</v>
      </c>
    </row>
    <row r="35" spans="1:22" x14ac:dyDescent="0.3">
      <c r="A35" s="5" t="s">
        <v>14</v>
      </c>
      <c r="B35" s="6" t="s">
        <v>26</v>
      </c>
      <c r="C35" s="6">
        <v>16</v>
      </c>
      <c r="D35" s="6">
        <v>17</v>
      </c>
      <c r="E35" s="17">
        <v>31</v>
      </c>
      <c r="F35" s="7">
        <f>1/COUNTIF(Table4[DESTINATION],B35)</f>
        <v>1</v>
      </c>
      <c r="H35" s="9" t="s">
        <v>234</v>
      </c>
      <c r="J35" s="10" t="s">
        <v>28</v>
      </c>
      <c r="K35" s="11">
        <v>1</v>
      </c>
      <c r="M35" s="63">
        <v>15</v>
      </c>
      <c r="P35" t="s">
        <v>406</v>
      </c>
      <c r="Q35" t="e">
        <f ca="1">INDEX(M2:M1530,S13+3)</f>
        <v>#N/A</v>
      </c>
    </row>
    <row r="36" spans="1:22" x14ac:dyDescent="0.3">
      <c r="A36" s="5" t="s">
        <v>14</v>
      </c>
      <c r="B36" s="6" t="s">
        <v>31</v>
      </c>
      <c r="C36" s="6">
        <v>17</v>
      </c>
      <c r="D36" s="6">
        <v>18</v>
      </c>
      <c r="E36" s="17">
        <v>34</v>
      </c>
      <c r="F36" s="7">
        <f>1/COUNTIF(Table4[DESTINATION],B36)</f>
        <v>1</v>
      </c>
      <c r="H36" s="9" t="s">
        <v>245</v>
      </c>
      <c r="J36" s="10" t="s">
        <v>29</v>
      </c>
      <c r="K36" s="11">
        <v>1</v>
      </c>
      <c r="M36" s="64">
        <v>26</v>
      </c>
    </row>
    <row r="37" spans="1:22" x14ac:dyDescent="0.3">
      <c r="A37" s="5" t="s">
        <v>14</v>
      </c>
      <c r="B37" s="6" t="s">
        <v>33</v>
      </c>
      <c r="C37" s="6">
        <v>17</v>
      </c>
      <c r="D37" s="6">
        <v>18</v>
      </c>
      <c r="E37" s="17">
        <v>34</v>
      </c>
      <c r="F37" s="7">
        <f>1/COUNTIF(Table4[DESTINATION],B37)</f>
        <v>1</v>
      </c>
      <c r="H37" s="9" t="s">
        <v>247</v>
      </c>
      <c r="J37" s="10" t="s">
        <v>30</v>
      </c>
      <c r="K37" s="11">
        <v>1</v>
      </c>
      <c r="M37" s="9" t="s">
        <v>8</v>
      </c>
      <c r="P37" s="270" t="s">
        <v>402</v>
      </c>
      <c r="Q37" s="270"/>
      <c r="R37" s="270"/>
      <c r="S37" s="270"/>
      <c r="T37" s="270"/>
      <c r="U37" s="270"/>
      <c r="V37" s="270"/>
    </row>
    <row r="38" spans="1:22" x14ac:dyDescent="0.3">
      <c r="A38" s="5" t="s">
        <v>14</v>
      </c>
      <c r="B38" s="6" t="s">
        <v>37</v>
      </c>
      <c r="C38" s="6">
        <v>17</v>
      </c>
      <c r="D38" s="6">
        <v>18</v>
      </c>
      <c r="E38" s="17">
        <v>34</v>
      </c>
      <c r="F38" s="7">
        <f>1/COUNTIF(Table4[DESTINATION],B38)</f>
        <v>1</v>
      </c>
      <c r="H38" s="9" t="s">
        <v>255</v>
      </c>
      <c r="J38" s="10" t="s">
        <v>31</v>
      </c>
      <c r="K38" s="11">
        <v>1</v>
      </c>
      <c r="M38" s="10" t="s">
        <v>9</v>
      </c>
      <c r="P38" t="s">
        <v>404</v>
      </c>
      <c r="Q38" t="e">
        <f ca="1">INDEX(M2:M1530,S18+1)</f>
        <v>#N/A</v>
      </c>
    </row>
    <row r="39" spans="1:22" x14ac:dyDescent="0.3">
      <c r="A39" s="5" t="s">
        <v>14</v>
      </c>
      <c r="B39" s="6" t="s">
        <v>43</v>
      </c>
      <c r="C39" s="6">
        <v>16</v>
      </c>
      <c r="D39" s="6">
        <v>17</v>
      </c>
      <c r="E39" s="17">
        <v>31</v>
      </c>
      <c r="F39" s="7">
        <f>1/COUNTIF(Table4[DESTINATION],B39)</f>
        <v>1</v>
      </c>
      <c r="H39" s="9" t="s">
        <v>269</v>
      </c>
      <c r="J39" s="10" t="s">
        <v>32</v>
      </c>
      <c r="K39" s="11">
        <v>1</v>
      </c>
      <c r="M39" s="62">
        <v>17</v>
      </c>
      <c r="P39" t="s">
        <v>405</v>
      </c>
      <c r="Q39" t="e">
        <f ca="1">INDEX(M2:M1530,S18+2)</f>
        <v>#N/A</v>
      </c>
    </row>
    <row r="40" spans="1:22" x14ac:dyDescent="0.3">
      <c r="A40" s="5" t="s">
        <v>14</v>
      </c>
      <c r="B40" s="6" t="s">
        <v>22</v>
      </c>
      <c r="C40" s="6">
        <v>18</v>
      </c>
      <c r="D40" s="6">
        <v>20</v>
      </c>
      <c r="E40" s="17">
        <v>36</v>
      </c>
      <c r="F40" s="7">
        <f>1/COUNTIF(Table4[DESTINATION],B40)</f>
        <v>1</v>
      </c>
      <c r="H40" s="9" t="s">
        <v>273</v>
      </c>
      <c r="J40" s="10" t="s">
        <v>33</v>
      </c>
      <c r="K40" s="11">
        <v>1</v>
      </c>
      <c r="M40" s="63">
        <v>18</v>
      </c>
      <c r="P40" t="s">
        <v>406</v>
      </c>
      <c r="Q40" t="e">
        <f ca="1">INDEX(M2:M1530,S18+3)</f>
        <v>#N/A</v>
      </c>
    </row>
    <row r="41" spans="1:22" x14ac:dyDescent="0.3">
      <c r="A41" s="5" t="s">
        <v>14</v>
      </c>
      <c r="B41" s="6" t="s">
        <v>23</v>
      </c>
      <c r="C41" s="6">
        <v>17</v>
      </c>
      <c r="D41" s="6">
        <v>18</v>
      </c>
      <c r="E41" s="17">
        <v>34</v>
      </c>
      <c r="F41" s="7">
        <f>1/COUNTIF(Table4[DESTINATION],B41)</f>
        <v>1</v>
      </c>
      <c r="H41" s="9" t="s">
        <v>278</v>
      </c>
      <c r="J41" s="10" t="s">
        <v>34</v>
      </c>
      <c r="K41" s="11">
        <v>1</v>
      </c>
      <c r="M41" s="64">
        <v>34</v>
      </c>
    </row>
    <row r="42" spans="1:22" x14ac:dyDescent="0.3">
      <c r="A42" s="5" t="s">
        <v>14</v>
      </c>
      <c r="B42" s="6" t="s">
        <v>24</v>
      </c>
      <c r="C42" s="6">
        <v>17</v>
      </c>
      <c r="D42" s="6">
        <v>18</v>
      </c>
      <c r="E42" s="17">
        <v>34</v>
      </c>
      <c r="F42" s="7">
        <f>1/COUNTIF(Table4[DESTINATION],B42)</f>
        <v>1</v>
      </c>
      <c r="H42" s="9" t="s">
        <v>281</v>
      </c>
      <c r="J42" s="10" t="s">
        <v>35</v>
      </c>
      <c r="K42" s="11">
        <v>1</v>
      </c>
      <c r="M42" s="10" t="s">
        <v>10</v>
      </c>
      <c r="P42" s="270" t="s">
        <v>490</v>
      </c>
      <c r="Q42" s="270"/>
      <c r="R42" s="270"/>
      <c r="S42" s="270"/>
      <c r="T42" s="270"/>
      <c r="U42" s="270"/>
      <c r="V42" s="270"/>
    </row>
    <row r="43" spans="1:22" x14ac:dyDescent="0.3">
      <c r="A43" s="5" t="s">
        <v>14</v>
      </c>
      <c r="B43" s="6" t="s">
        <v>29</v>
      </c>
      <c r="C43" s="6">
        <v>18</v>
      </c>
      <c r="D43" s="6">
        <v>20</v>
      </c>
      <c r="E43" s="17">
        <v>36</v>
      </c>
      <c r="F43" s="7">
        <f>1/COUNTIF(Table4[DESTINATION],B43)</f>
        <v>1</v>
      </c>
      <c r="H43" s="9" t="s">
        <v>286</v>
      </c>
      <c r="J43" s="10" t="s">
        <v>36</v>
      </c>
      <c r="K43" s="11">
        <v>1</v>
      </c>
      <c r="M43" s="62">
        <v>14</v>
      </c>
      <c r="P43" t="s">
        <v>404</v>
      </c>
      <c r="Q43" s="69">
        <f>'Trips - Per Diem Calc'!D15*0.15</f>
        <v>0</v>
      </c>
    </row>
    <row r="44" spans="1:22" x14ac:dyDescent="0.3">
      <c r="A44" s="5" t="s">
        <v>14</v>
      </c>
      <c r="B44" s="6" t="s">
        <v>32</v>
      </c>
      <c r="C44" s="6">
        <v>18</v>
      </c>
      <c r="D44" s="6">
        <v>20</v>
      </c>
      <c r="E44" s="17">
        <v>36</v>
      </c>
      <c r="F44" s="7">
        <f>1/COUNTIF(Table4[DESTINATION],B44)</f>
        <v>1</v>
      </c>
      <c r="H44" s="9" t="s">
        <v>301</v>
      </c>
      <c r="J44" s="10" t="s">
        <v>37</v>
      </c>
      <c r="K44" s="11">
        <v>1</v>
      </c>
      <c r="M44" s="63">
        <v>16</v>
      </c>
      <c r="P44" t="s">
        <v>405</v>
      </c>
      <c r="Q44" s="69">
        <f>'Trips - Per Diem Calc'!D15*0.25</f>
        <v>0</v>
      </c>
    </row>
    <row r="45" spans="1:22" x14ac:dyDescent="0.3">
      <c r="A45" s="5" t="s">
        <v>14</v>
      </c>
      <c r="B45" s="6" t="s">
        <v>35</v>
      </c>
      <c r="C45" s="6">
        <v>17</v>
      </c>
      <c r="D45" s="6">
        <v>18</v>
      </c>
      <c r="E45" s="17">
        <v>34</v>
      </c>
      <c r="F45" s="7">
        <f>1/COUNTIF(Table4[DESTINATION],B45)</f>
        <v>1</v>
      </c>
      <c r="H45" s="9" t="s">
        <v>306</v>
      </c>
      <c r="J45" s="10" t="s">
        <v>38</v>
      </c>
      <c r="K45" s="11">
        <v>1</v>
      </c>
      <c r="M45" s="64">
        <v>29</v>
      </c>
      <c r="P45" t="s">
        <v>406</v>
      </c>
      <c r="Q45" s="69">
        <f>'Trips - Per Diem Calc'!D15*0.4</f>
        <v>0</v>
      </c>
    </row>
    <row r="46" spans="1:22" x14ac:dyDescent="0.3">
      <c r="A46" s="5" t="s">
        <v>14</v>
      </c>
      <c r="B46" s="6" t="s">
        <v>416</v>
      </c>
      <c r="C46" s="6">
        <v>18</v>
      </c>
      <c r="D46" s="6">
        <v>20</v>
      </c>
      <c r="E46" s="17">
        <v>36</v>
      </c>
      <c r="F46" s="7">
        <f>1/COUNTIF(Table4[DESTINATION],B46)</f>
        <v>1</v>
      </c>
      <c r="H46" s="9" t="s">
        <v>316</v>
      </c>
      <c r="J46" s="10" t="s">
        <v>39</v>
      </c>
      <c r="K46" s="11">
        <v>1</v>
      </c>
      <c r="M46" s="10" t="s">
        <v>354</v>
      </c>
      <c r="P46" t="s">
        <v>493</v>
      </c>
      <c r="Q46" s="69">
        <f>'Trips - Per Diem Calc'!D15-Sheet1!Q43-Sheet1!Q44-Sheet1!Q45</f>
        <v>0</v>
      </c>
    </row>
    <row r="47" spans="1:22" x14ac:dyDescent="0.3">
      <c r="A47" s="5" t="s">
        <v>14</v>
      </c>
      <c r="B47" s="6" t="s">
        <v>41</v>
      </c>
      <c r="C47" s="6">
        <v>18</v>
      </c>
      <c r="D47" s="6">
        <v>20</v>
      </c>
      <c r="E47" s="17">
        <v>36</v>
      </c>
      <c r="F47" s="7">
        <f>1/COUNTIF(Table4[DESTINATION],B47)</f>
        <v>1</v>
      </c>
      <c r="H47" s="9" t="s">
        <v>321</v>
      </c>
      <c r="J47" s="10" t="s">
        <v>40</v>
      </c>
      <c r="K47" s="11">
        <v>1</v>
      </c>
      <c r="M47" s="62">
        <v>13</v>
      </c>
    </row>
    <row r="48" spans="1:22" x14ac:dyDescent="0.3">
      <c r="A48" s="5" t="s">
        <v>14</v>
      </c>
      <c r="B48" s="20" t="s">
        <v>44</v>
      </c>
      <c r="C48" s="20">
        <v>18</v>
      </c>
      <c r="D48" s="20">
        <v>20</v>
      </c>
      <c r="E48" s="21">
        <v>36</v>
      </c>
      <c r="F48" s="22">
        <v>1</v>
      </c>
      <c r="H48" s="9" t="s">
        <v>331</v>
      </c>
      <c r="J48" s="10" t="s">
        <v>41</v>
      </c>
      <c r="K48" s="11">
        <v>1</v>
      </c>
      <c r="M48" s="63">
        <v>15</v>
      </c>
    </row>
    <row r="49" spans="1:13" x14ac:dyDescent="0.3">
      <c r="A49" s="5" t="s">
        <v>45</v>
      </c>
      <c r="B49" s="6" t="s">
        <v>414</v>
      </c>
      <c r="C49" s="6">
        <v>13</v>
      </c>
      <c r="D49" s="6">
        <v>15</v>
      </c>
      <c r="E49" s="17">
        <v>26</v>
      </c>
      <c r="F49" s="7">
        <v>1</v>
      </c>
      <c r="H49" s="9" t="s">
        <v>338</v>
      </c>
      <c r="J49" s="10" t="s">
        <v>42</v>
      </c>
      <c r="K49" s="11">
        <v>1</v>
      </c>
      <c r="M49" s="64">
        <v>26</v>
      </c>
    </row>
    <row r="50" spans="1:13" x14ac:dyDescent="0.3">
      <c r="A50" s="5" t="s">
        <v>45</v>
      </c>
      <c r="B50" s="6" t="s">
        <v>55</v>
      </c>
      <c r="C50" s="6">
        <v>16</v>
      </c>
      <c r="D50" s="6">
        <v>17</v>
      </c>
      <c r="E50" s="17">
        <v>31</v>
      </c>
      <c r="F50" s="7">
        <f>1/COUNTIF(Table4[DESTINATION],B50)</f>
        <v>1</v>
      </c>
      <c r="H50" s="9" t="s">
        <v>340</v>
      </c>
      <c r="J50" s="10" t="s">
        <v>43</v>
      </c>
      <c r="K50" s="11">
        <v>1</v>
      </c>
      <c r="M50" s="10" t="s">
        <v>11</v>
      </c>
    </row>
    <row r="51" spans="1:13" x14ac:dyDescent="0.3">
      <c r="A51" s="5" t="s">
        <v>45</v>
      </c>
      <c r="B51" s="6" t="s">
        <v>49</v>
      </c>
      <c r="C51" s="6">
        <v>14</v>
      </c>
      <c r="D51" s="6">
        <v>16</v>
      </c>
      <c r="E51" s="17">
        <v>29</v>
      </c>
      <c r="F51" s="7">
        <f>1/COUNTIF(Table4[DESTINATION],B51)</f>
        <v>1</v>
      </c>
      <c r="J51" s="10" t="s">
        <v>44</v>
      </c>
      <c r="K51" s="11">
        <v>1</v>
      </c>
      <c r="M51" s="62">
        <v>16</v>
      </c>
    </row>
    <row r="52" spans="1:13" x14ac:dyDescent="0.3">
      <c r="A52" s="5" t="s">
        <v>45</v>
      </c>
      <c r="B52" s="6" t="s">
        <v>417</v>
      </c>
      <c r="C52" s="6">
        <v>16</v>
      </c>
      <c r="D52" s="6">
        <v>17</v>
      </c>
      <c r="E52" s="17">
        <v>31</v>
      </c>
      <c r="F52" s="7">
        <f>1/COUNTIF(Table4[DESTINATION],B52)</f>
        <v>1</v>
      </c>
      <c r="J52" s="10" t="s">
        <v>415</v>
      </c>
      <c r="K52" s="11">
        <v>1</v>
      </c>
      <c r="M52" s="63">
        <v>17</v>
      </c>
    </row>
    <row r="53" spans="1:13" x14ac:dyDescent="0.3">
      <c r="A53" s="5" t="s">
        <v>45</v>
      </c>
      <c r="B53" s="6" t="s">
        <v>53</v>
      </c>
      <c r="C53" s="6">
        <v>16</v>
      </c>
      <c r="D53" s="6">
        <v>17</v>
      </c>
      <c r="E53" s="17">
        <v>31</v>
      </c>
      <c r="F53" s="7">
        <f>1/COUNTIF(Table4[DESTINATION],B53)</f>
        <v>1</v>
      </c>
      <c r="J53" s="10" t="s">
        <v>416</v>
      </c>
      <c r="K53" s="11">
        <v>1</v>
      </c>
      <c r="M53" s="64">
        <v>31</v>
      </c>
    </row>
    <row r="54" spans="1:13" x14ac:dyDescent="0.3">
      <c r="A54" s="5" t="s">
        <v>45</v>
      </c>
      <c r="B54" s="6" t="s">
        <v>47</v>
      </c>
      <c r="C54" s="6">
        <v>16</v>
      </c>
      <c r="D54" s="6">
        <v>17</v>
      </c>
      <c r="E54" s="17">
        <v>31</v>
      </c>
      <c r="F54" s="7">
        <f>1/COUNTIF(Table4[DESTINATION],B54)</f>
        <v>1</v>
      </c>
      <c r="J54" s="9" t="s">
        <v>45</v>
      </c>
      <c r="K54" s="11">
        <v>16</v>
      </c>
      <c r="M54" s="10" t="s">
        <v>12</v>
      </c>
    </row>
    <row r="55" spans="1:13" x14ac:dyDescent="0.3">
      <c r="A55" s="5" t="s">
        <v>45</v>
      </c>
      <c r="B55" s="6" t="s">
        <v>48</v>
      </c>
      <c r="C55" s="6">
        <v>16</v>
      </c>
      <c r="D55" s="6">
        <v>17</v>
      </c>
      <c r="E55" s="17">
        <v>31</v>
      </c>
      <c r="F55" s="7">
        <f>1/COUNTIF(Table4[DESTINATION],B55)</f>
        <v>1</v>
      </c>
      <c r="J55" s="10" t="s">
        <v>46</v>
      </c>
      <c r="K55" s="11">
        <v>1</v>
      </c>
      <c r="M55" s="62">
        <v>18</v>
      </c>
    </row>
    <row r="56" spans="1:13" x14ac:dyDescent="0.3">
      <c r="A56" s="5" t="s">
        <v>45</v>
      </c>
      <c r="B56" s="6" t="s">
        <v>52</v>
      </c>
      <c r="C56" s="6">
        <v>17</v>
      </c>
      <c r="D56" s="6">
        <v>18</v>
      </c>
      <c r="E56" s="17">
        <v>34</v>
      </c>
      <c r="F56" s="7">
        <f>1/COUNTIF(Table4[DESTINATION],B56)</f>
        <v>1</v>
      </c>
      <c r="J56" s="10" t="s">
        <v>47</v>
      </c>
      <c r="K56" s="11">
        <v>1</v>
      </c>
      <c r="M56" s="63">
        <v>20</v>
      </c>
    </row>
    <row r="57" spans="1:13" x14ac:dyDescent="0.3">
      <c r="A57" s="5" t="s">
        <v>45</v>
      </c>
      <c r="B57" s="6" t="s">
        <v>46</v>
      </c>
      <c r="C57" s="6">
        <v>18</v>
      </c>
      <c r="D57" s="6">
        <v>20</v>
      </c>
      <c r="E57" s="17">
        <v>36</v>
      </c>
      <c r="F57" s="7">
        <f>1/COUNTIF(Table4[DESTINATION],B57)</f>
        <v>1</v>
      </c>
      <c r="J57" s="10" t="s">
        <v>48</v>
      </c>
      <c r="K57" s="11">
        <v>1</v>
      </c>
      <c r="M57" s="64">
        <v>36</v>
      </c>
    </row>
    <row r="58" spans="1:13" x14ac:dyDescent="0.3">
      <c r="A58" s="5" t="s">
        <v>45</v>
      </c>
      <c r="B58" s="6" t="s">
        <v>50</v>
      </c>
      <c r="C58" s="6">
        <v>17</v>
      </c>
      <c r="D58" s="6">
        <v>18</v>
      </c>
      <c r="E58" s="17">
        <v>34</v>
      </c>
      <c r="F58" s="7">
        <f>1/COUNTIF(Table4[DESTINATION],B58)</f>
        <v>1</v>
      </c>
      <c r="J58" s="10" t="s">
        <v>49</v>
      </c>
      <c r="K58" s="11">
        <v>1</v>
      </c>
      <c r="M58" s="10" t="s">
        <v>13</v>
      </c>
    </row>
    <row r="59" spans="1:13" x14ac:dyDescent="0.3">
      <c r="A59" s="5" t="s">
        <v>45</v>
      </c>
      <c r="B59" s="6" t="s">
        <v>51</v>
      </c>
      <c r="C59" s="6">
        <v>18</v>
      </c>
      <c r="D59" s="6">
        <v>20</v>
      </c>
      <c r="E59" s="17">
        <v>36</v>
      </c>
      <c r="F59" s="7">
        <f>1/COUNTIF(Table4[DESTINATION],B59)</f>
        <v>1</v>
      </c>
      <c r="J59" s="10" t="s">
        <v>50</v>
      </c>
      <c r="K59" s="11">
        <v>1</v>
      </c>
      <c r="M59" s="62">
        <v>14</v>
      </c>
    </row>
    <row r="60" spans="1:13" x14ac:dyDescent="0.3">
      <c r="A60" s="5" t="s">
        <v>45</v>
      </c>
      <c r="B60" s="6" t="s">
        <v>54</v>
      </c>
      <c r="C60" s="6">
        <v>18</v>
      </c>
      <c r="D60" s="6">
        <v>20</v>
      </c>
      <c r="E60" s="17">
        <v>36</v>
      </c>
      <c r="F60" s="7">
        <f>1/COUNTIF(Table4[DESTINATION],B60)</f>
        <v>1</v>
      </c>
      <c r="J60" s="10" t="s">
        <v>51</v>
      </c>
      <c r="K60" s="11">
        <v>1</v>
      </c>
      <c r="M60" s="63">
        <v>16</v>
      </c>
    </row>
    <row r="61" spans="1:13" x14ac:dyDescent="0.3">
      <c r="A61" s="5" t="s">
        <v>45</v>
      </c>
      <c r="B61" s="6" t="s">
        <v>56</v>
      </c>
      <c r="C61" s="6">
        <v>18</v>
      </c>
      <c r="D61" s="6">
        <v>20</v>
      </c>
      <c r="E61" s="17">
        <v>36</v>
      </c>
      <c r="F61" s="7">
        <f>1/COUNTIF(Table4[DESTINATION],B61)</f>
        <v>1</v>
      </c>
      <c r="J61" s="10" t="s">
        <v>52</v>
      </c>
      <c r="K61" s="11">
        <v>1</v>
      </c>
      <c r="M61" s="64">
        <v>29</v>
      </c>
    </row>
    <row r="62" spans="1:13" x14ac:dyDescent="0.3">
      <c r="A62" s="5" t="s">
        <v>45</v>
      </c>
      <c r="B62" s="6" t="s">
        <v>57</v>
      </c>
      <c r="C62" s="6">
        <v>18</v>
      </c>
      <c r="D62" s="6">
        <v>20</v>
      </c>
      <c r="E62" s="17">
        <v>36</v>
      </c>
      <c r="F62" s="7">
        <f>1/COUNTIF(Table4[DESTINATION],B62)</f>
        <v>1</v>
      </c>
      <c r="J62" s="10" t="s">
        <v>53</v>
      </c>
      <c r="K62" s="11">
        <v>1</v>
      </c>
      <c r="M62" s="9" t="s">
        <v>14</v>
      </c>
    </row>
    <row r="63" spans="1:13" x14ac:dyDescent="0.3">
      <c r="A63" s="5" t="s">
        <v>45</v>
      </c>
      <c r="B63" s="6" t="s">
        <v>58</v>
      </c>
      <c r="C63" s="6">
        <v>18</v>
      </c>
      <c r="D63" s="6">
        <v>20</v>
      </c>
      <c r="E63" s="17">
        <v>36</v>
      </c>
      <c r="F63" s="7">
        <f>1/COUNTIF(Table4[DESTINATION],B63)</f>
        <v>1</v>
      </c>
      <c r="J63" s="10" t="s">
        <v>54</v>
      </c>
      <c r="K63" s="11">
        <v>1</v>
      </c>
      <c r="M63" s="10" t="s">
        <v>15</v>
      </c>
    </row>
    <row r="64" spans="1:13" x14ac:dyDescent="0.3">
      <c r="A64" s="5" t="s">
        <v>45</v>
      </c>
      <c r="B64" s="20" t="s">
        <v>59</v>
      </c>
      <c r="C64" s="20">
        <v>18</v>
      </c>
      <c r="D64" s="20">
        <v>20</v>
      </c>
      <c r="E64" s="21">
        <v>36</v>
      </c>
      <c r="F64" s="22">
        <v>1</v>
      </c>
      <c r="J64" s="10" t="s">
        <v>55</v>
      </c>
      <c r="K64" s="11">
        <v>1</v>
      </c>
      <c r="M64" s="62">
        <v>17</v>
      </c>
    </row>
    <row r="65" spans="1:13" x14ac:dyDescent="0.3">
      <c r="A65" s="5" t="s">
        <v>60</v>
      </c>
      <c r="B65" s="6" t="s">
        <v>414</v>
      </c>
      <c r="C65" s="6">
        <v>13</v>
      </c>
      <c r="D65" s="6">
        <v>15</v>
      </c>
      <c r="E65" s="17">
        <v>26</v>
      </c>
      <c r="F65" s="7">
        <v>1</v>
      </c>
      <c r="J65" s="10" t="s">
        <v>354</v>
      </c>
      <c r="K65" s="11">
        <v>1</v>
      </c>
      <c r="M65" s="63">
        <v>18</v>
      </c>
    </row>
    <row r="66" spans="1:13" x14ac:dyDescent="0.3">
      <c r="A66" s="5" t="s">
        <v>60</v>
      </c>
      <c r="B66" s="6" t="s">
        <v>62</v>
      </c>
      <c r="C66" s="6">
        <v>14</v>
      </c>
      <c r="D66" s="6">
        <v>16</v>
      </c>
      <c r="E66" s="17">
        <v>29</v>
      </c>
      <c r="F66" s="7">
        <f>1/COUNTIF(Table4[DESTINATION],B66)</f>
        <v>1</v>
      </c>
      <c r="J66" s="10" t="s">
        <v>56</v>
      </c>
      <c r="K66" s="11">
        <v>1</v>
      </c>
      <c r="M66" s="64">
        <v>34</v>
      </c>
    </row>
    <row r="67" spans="1:13" x14ac:dyDescent="0.3">
      <c r="A67" s="5" t="s">
        <v>60</v>
      </c>
      <c r="B67" s="6" t="s">
        <v>63</v>
      </c>
      <c r="C67" s="6">
        <v>16</v>
      </c>
      <c r="D67" s="6">
        <v>17</v>
      </c>
      <c r="E67" s="17">
        <v>31</v>
      </c>
      <c r="F67" s="7">
        <f>1/COUNTIF(Table4[DESTINATION],B67)</f>
        <v>1</v>
      </c>
      <c r="J67" s="10" t="s">
        <v>57</v>
      </c>
      <c r="K67" s="11">
        <v>1</v>
      </c>
      <c r="M67" s="10" t="s">
        <v>16</v>
      </c>
    </row>
    <row r="68" spans="1:13" x14ac:dyDescent="0.3">
      <c r="A68" s="5" t="s">
        <v>60</v>
      </c>
      <c r="B68" s="6" t="s">
        <v>64</v>
      </c>
      <c r="C68" s="6">
        <v>16</v>
      </c>
      <c r="D68" s="6">
        <v>17</v>
      </c>
      <c r="E68" s="17">
        <v>31</v>
      </c>
      <c r="F68" s="7">
        <f>1/COUNTIF(Table4[DESTINATION],B68)</f>
        <v>1</v>
      </c>
      <c r="J68" s="10" t="s">
        <v>58</v>
      </c>
      <c r="K68" s="11">
        <v>1</v>
      </c>
      <c r="M68" s="62">
        <v>14</v>
      </c>
    </row>
    <row r="69" spans="1:13" x14ac:dyDescent="0.3">
      <c r="A69" s="5" t="s">
        <v>60</v>
      </c>
      <c r="B69" s="6" t="s">
        <v>61</v>
      </c>
      <c r="C69" s="6">
        <v>16</v>
      </c>
      <c r="D69" s="6">
        <v>17</v>
      </c>
      <c r="E69" s="17">
        <v>31</v>
      </c>
      <c r="F69" s="7">
        <f>1/COUNTIF(Table4[DESTINATION],B69)</f>
        <v>1</v>
      </c>
      <c r="J69" s="10" t="s">
        <v>59</v>
      </c>
      <c r="K69" s="11">
        <v>1</v>
      </c>
      <c r="M69" s="63">
        <v>16</v>
      </c>
    </row>
    <row r="70" spans="1:13" x14ac:dyDescent="0.3">
      <c r="A70" s="5" t="s">
        <v>60</v>
      </c>
      <c r="B70" s="20" t="s">
        <v>65</v>
      </c>
      <c r="C70" s="20">
        <v>16</v>
      </c>
      <c r="D70" s="20">
        <v>17</v>
      </c>
      <c r="E70" s="21">
        <v>31</v>
      </c>
      <c r="F70" s="22">
        <v>1</v>
      </c>
      <c r="J70" s="10" t="s">
        <v>417</v>
      </c>
      <c r="K70" s="11">
        <v>1</v>
      </c>
      <c r="M70" s="64">
        <v>29</v>
      </c>
    </row>
    <row r="71" spans="1:13" x14ac:dyDescent="0.3">
      <c r="A71" s="5" t="s">
        <v>66</v>
      </c>
      <c r="B71" s="6" t="s">
        <v>67</v>
      </c>
      <c r="C71" s="6">
        <v>18</v>
      </c>
      <c r="D71" s="6">
        <v>20</v>
      </c>
      <c r="E71" s="17">
        <v>36</v>
      </c>
      <c r="F71" s="7">
        <v>1</v>
      </c>
      <c r="J71" s="9" t="s">
        <v>60</v>
      </c>
      <c r="K71" s="11">
        <v>6</v>
      </c>
      <c r="M71" s="10" t="s">
        <v>17</v>
      </c>
    </row>
    <row r="72" spans="1:13" x14ac:dyDescent="0.3">
      <c r="A72" s="5" t="s">
        <v>66</v>
      </c>
      <c r="B72" s="20" t="s">
        <v>414</v>
      </c>
      <c r="C72" s="20">
        <v>13</v>
      </c>
      <c r="D72" s="20">
        <v>15</v>
      </c>
      <c r="E72" s="21">
        <v>26</v>
      </c>
      <c r="F72" s="22">
        <v>1</v>
      </c>
      <c r="J72" s="10" t="s">
        <v>61</v>
      </c>
      <c r="K72" s="11">
        <v>1</v>
      </c>
      <c r="M72" s="62">
        <v>14</v>
      </c>
    </row>
    <row r="73" spans="1:13" x14ac:dyDescent="0.3">
      <c r="A73" s="5" t="s">
        <v>68</v>
      </c>
      <c r="B73" s="6" t="s">
        <v>414</v>
      </c>
      <c r="C73" s="6">
        <v>13</v>
      </c>
      <c r="D73" s="6">
        <v>15</v>
      </c>
      <c r="E73" s="17">
        <v>26</v>
      </c>
      <c r="F73" s="7">
        <v>1</v>
      </c>
      <c r="J73" s="10" t="s">
        <v>62</v>
      </c>
      <c r="K73" s="11">
        <v>1</v>
      </c>
      <c r="M73" s="63">
        <v>16</v>
      </c>
    </row>
    <row r="74" spans="1:13" x14ac:dyDescent="0.3">
      <c r="A74" s="5" t="s">
        <v>68</v>
      </c>
      <c r="B74" s="6" t="s">
        <v>70</v>
      </c>
      <c r="C74" s="6">
        <v>14</v>
      </c>
      <c r="D74" s="6">
        <v>16</v>
      </c>
      <c r="E74" s="17">
        <v>29</v>
      </c>
      <c r="F74" s="7">
        <v>1</v>
      </c>
      <c r="J74" s="10" t="s">
        <v>63</v>
      </c>
      <c r="K74" s="11">
        <v>1</v>
      </c>
      <c r="M74" s="64">
        <v>29</v>
      </c>
    </row>
    <row r="75" spans="1:13" x14ac:dyDescent="0.3">
      <c r="A75" s="5" t="s">
        <v>68</v>
      </c>
      <c r="B75" s="20" t="s">
        <v>69</v>
      </c>
      <c r="C75" s="20">
        <v>14</v>
      </c>
      <c r="D75" s="20">
        <v>16</v>
      </c>
      <c r="E75" s="21">
        <v>29</v>
      </c>
      <c r="F75" s="22">
        <v>1</v>
      </c>
      <c r="J75" s="10" t="s">
        <v>64</v>
      </c>
      <c r="K75" s="11">
        <v>1</v>
      </c>
      <c r="M75" s="10" t="s">
        <v>18</v>
      </c>
    </row>
    <row r="76" spans="1:13" x14ac:dyDescent="0.3">
      <c r="A76" s="5" t="s">
        <v>71</v>
      </c>
      <c r="B76" s="6" t="s">
        <v>414</v>
      </c>
      <c r="C76" s="6">
        <v>13</v>
      </c>
      <c r="D76" s="6">
        <v>15</v>
      </c>
      <c r="E76" s="17">
        <v>26</v>
      </c>
      <c r="F76" s="7">
        <v>1</v>
      </c>
      <c r="J76" s="10" t="s">
        <v>65</v>
      </c>
      <c r="K76" s="11">
        <v>1</v>
      </c>
      <c r="M76" s="62">
        <v>16</v>
      </c>
    </row>
    <row r="77" spans="1:13" x14ac:dyDescent="0.3">
      <c r="A77" s="5" t="s">
        <v>71</v>
      </c>
      <c r="B77" s="6" t="s">
        <v>73</v>
      </c>
      <c r="C77" s="6">
        <v>14</v>
      </c>
      <c r="D77" s="6">
        <v>16</v>
      </c>
      <c r="E77" s="17">
        <v>29</v>
      </c>
      <c r="F77" s="7">
        <f>1/COUNTIF(Table4[DESTINATION],B77)</f>
        <v>1</v>
      </c>
      <c r="J77" s="10" t="s">
        <v>354</v>
      </c>
      <c r="K77" s="11">
        <v>1</v>
      </c>
      <c r="M77" s="63">
        <v>17</v>
      </c>
    </row>
    <row r="78" spans="1:13" x14ac:dyDescent="0.3">
      <c r="A78" s="5" t="s">
        <v>71</v>
      </c>
      <c r="B78" s="6" t="s">
        <v>75</v>
      </c>
      <c r="C78" s="6">
        <v>16</v>
      </c>
      <c r="D78" s="6">
        <v>17</v>
      </c>
      <c r="E78" s="17">
        <v>31</v>
      </c>
      <c r="F78" s="7">
        <f>1/COUNTIF(Table4[DESTINATION],B78)</f>
        <v>1</v>
      </c>
      <c r="J78" s="9" t="s">
        <v>66</v>
      </c>
      <c r="K78" s="11">
        <v>2</v>
      </c>
      <c r="M78" s="64">
        <v>31</v>
      </c>
    </row>
    <row r="79" spans="1:13" x14ac:dyDescent="0.3">
      <c r="A79" s="5" t="s">
        <v>71</v>
      </c>
      <c r="B79" s="6" t="s">
        <v>72</v>
      </c>
      <c r="C79" s="6">
        <v>16</v>
      </c>
      <c r="D79" s="6">
        <v>17</v>
      </c>
      <c r="E79" s="17">
        <v>31</v>
      </c>
      <c r="F79" s="7">
        <f>1/COUNTIF(Table4[DESTINATION],B79)</f>
        <v>1</v>
      </c>
      <c r="J79" s="10" t="s">
        <v>67</v>
      </c>
      <c r="K79" s="11">
        <v>1</v>
      </c>
      <c r="M79" s="10" t="s">
        <v>19</v>
      </c>
    </row>
    <row r="80" spans="1:13" x14ac:dyDescent="0.3">
      <c r="A80" s="5" t="s">
        <v>71</v>
      </c>
      <c r="B80" s="6" t="s">
        <v>77</v>
      </c>
      <c r="C80" s="6">
        <v>14</v>
      </c>
      <c r="D80" s="6">
        <v>16</v>
      </c>
      <c r="E80" s="17">
        <v>29</v>
      </c>
      <c r="F80" s="7">
        <f>1/COUNTIF(Table4[DESTINATION],B80)</f>
        <v>1</v>
      </c>
      <c r="J80" s="10" t="s">
        <v>354</v>
      </c>
      <c r="K80" s="11">
        <v>1</v>
      </c>
      <c r="M80" s="62">
        <v>16</v>
      </c>
    </row>
    <row r="81" spans="1:13" x14ac:dyDescent="0.3">
      <c r="A81" s="5" t="s">
        <v>71</v>
      </c>
      <c r="B81" s="6" t="s">
        <v>418</v>
      </c>
      <c r="C81" s="6">
        <v>14</v>
      </c>
      <c r="D81" s="6">
        <v>16</v>
      </c>
      <c r="E81" s="17">
        <v>29</v>
      </c>
      <c r="F81" s="7">
        <f>1/COUNTIF(Table4[DESTINATION],B81)</f>
        <v>1</v>
      </c>
      <c r="J81" s="9" t="s">
        <v>68</v>
      </c>
      <c r="K81" s="11">
        <v>3</v>
      </c>
      <c r="M81" s="63">
        <v>17</v>
      </c>
    </row>
    <row r="82" spans="1:13" x14ac:dyDescent="0.3">
      <c r="A82" s="5" t="s">
        <v>71</v>
      </c>
      <c r="B82" s="6" t="s">
        <v>85</v>
      </c>
      <c r="C82" s="6">
        <v>14</v>
      </c>
      <c r="D82" s="6">
        <v>16</v>
      </c>
      <c r="E82" s="17">
        <v>29</v>
      </c>
      <c r="F82" s="7">
        <f>1/COUNTIF(Table4[DESTINATION],B82)</f>
        <v>1</v>
      </c>
      <c r="J82" s="10" t="s">
        <v>69</v>
      </c>
      <c r="K82" s="11">
        <v>1</v>
      </c>
      <c r="M82" s="64">
        <v>31</v>
      </c>
    </row>
    <row r="83" spans="1:13" x14ac:dyDescent="0.3">
      <c r="A83" s="5" t="s">
        <v>71</v>
      </c>
      <c r="B83" s="6" t="s">
        <v>86</v>
      </c>
      <c r="C83" s="6">
        <v>16</v>
      </c>
      <c r="D83" s="6">
        <v>17</v>
      </c>
      <c r="E83" s="17">
        <v>31</v>
      </c>
      <c r="F83" s="7">
        <f>1/COUNTIF(Table4[DESTINATION],B83)</f>
        <v>1</v>
      </c>
      <c r="J83" s="10" t="s">
        <v>354</v>
      </c>
      <c r="K83" s="11">
        <v>1</v>
      </c>
      <c r="M83" s="10" t="s">
        <v>20</v>
      </c>
    </row>
    <row r="84" spans="1:13" x14ac:dyDescent="0.3">
      <c r="A84" s="5" t="s">
        <v>71</v>
      </c>
      <c r="B84" s="6" t="s">
        <v>87</v>
      </c>
      <c r="C84" s="6">
        <v>14</v>
      </c>
      <c r="D84" s="6">
        <v>16</v>
      </c>
      <c r="E84" s="17">
        <v>29</v>
      </c>
      <c r="F84" s="7">
        <f>1/COUNTIF(Table4[DESTINATION],B84)</f>
        <v>1</v>
      </c>
      <c r="J84" s="10" t="s">
        <v>70</v>
      </c>
      <c r="K84" s="11">
        <v>1</v>
      </c>
      <c r="M84" s="62">
        <v>16</v>
      </c>
    </row>
    <row r="85" spans="1:13" x14ac:dyDescent="0.3">
      <c r="A85" s="5" t="s">
        <v>71</v>
      </c>
      <c r="B85" s="6" t="s">
        <v>88</v>
      </c>
      <c r="C85" s="6">
        <v>16</v>
      </c>
      <c r="D85" s="6">
        <v>17</v>
      </c>
      <c r="E85" s="17">
        <v>31</v>
      </c>
      <c r="F85" s="7">
        <f>1/COUNTIF(Table4[DESTINATION],B85)</f>
        <v>1</v>
      </c>
      <c r="J85" s="9" t="s">
        <v>71</v>
      </c>
      <c r="K85" s="11">
        <v>23</v>
      </c>
      <c r="M85" s="63">
        <v>17</v>
      </c>
    </row>
    <row r="86" spans="1:13" x14ac:dyDescent="0.3">
      <c r="A86" s="5" t="s">
        <v>71</v>
      </c>
      <c r="B86" s="6" t="s">
        <v>90</v>
      </c>
      <c r="C86" s="6">
        <v>14</v>
      </c>
      <c r="D86" s="6">
        <v>16</v>
      </c>
      <c r="E86" s="17">
        <v>29</v>
      </c>
      <c r="F86" s="7">
        <f>1/COUNTIF(Table4[DESTINATION],B86)</f>
        <v>1</v>
      </c>
      <c r="J86" s="10" t="s">
        <v>72</v>
      </c>
      <c r="K86" s="11">
        <v>1</v>
      </c>
      <c r="M86" s="64">
        <v>31</v>
      </c>
    </row>
    <row r="87" spans="1:13" x14ac:dyDescent="0.3">
      <c r="A87" s="5" t="s">
        <v>71</v>
      </c>
      <c r="B87" s="6" t="s">
        <v>91</v>
      </c>
      <c r="C87" s="6">
        <v>16</v>
      </c>
      <c r="D87" s="6">
        <v>17</v>
      </c>
      <c r="E87" s="17">
        <v>31</v>
      </c>
      <c r="F87" s="7">
        <f>1/COUNTIF(Table4[DESTINATION],B87)</f>
        <v>1</v>
      </c>
      <c r="J87" s="10" t="s">
        <v>73</v>
      </c>
      <c r="K87" s="11">
        <v>1</v>
      </c>
      <c r="M87" s="10" t="s">
        <v>21</v>
      </c>
    </row>
    <row r="88" spans="1:13" x14ac:dyDescent="0.3">
      <c r="A88" s="5" t="s">
        <v>71</v>
      </c>
      <c r="B88" s="6" t="s">
        <v>92</v>
      </c>
      <c r="C88" s="6">
        <v>16</v>
      </c>
      <c r="D88" s="6">
        <v>17</v>
      </c>
      <c r="E88" s="17">
        <v>31</v>
      </c>
      <c r="F88" s="7">
        <f>1/COUNTIF(Table4[DESTINATION],B88)</f>
        <v>1</v>
      </c>
      <c r="J88" s="10" t="s">
        <v>74</v>
      </c>
      <c r="K88" s="11">
        <v>1</v>
      </c>
      <c r="M88" s="62">
        <v>17</v>
      </c>
    </row>
    <row r="89" spans="1:13" x14ac:dyDescent="0.3">
      <c r="A89" s="5" t="s">
        <v>71</v>
      </c>
      <c r="B89" s="6" t="s">
        <v>76</v>
      </c>
      <c r="C89" s="6">
        <v>16</v>
      </c>
      <c r="D89" s="6">
        <v>17</v>
      </c>
      <c r="E89" s="17">
        <v>31</v>
      </c>
      <c r="F89" s="7">
        <f>1/COUNTIF(Table4[DESTINATION],B89)</f>
        <v>1</v>
      </c>
      <c r="J89" s="10" t="s">
        <v>75</v>
      </c>
      <c r="K89" s="11">
        <v>1</v>
      </c>
      <c r="M89" s="63">
        <v>18</v>
      </c>
    </row>
    <row r="90" spans="1:13" x14ac:dyDescent="0.3">
      <c r="A90" s="5" t="s">
        <v>71</v>
      </c>
      <c r="B90" s="6" t="s">
        <v>78</v>
      </c>
      <c r="C90" s="6">
        <v>16</v>
      </c>
      <c r="D90" s="6">
        <v>17</v>
      </c>
      <c r="E90" s="17">
        <v>31</v>
      </c>
      <c r="F90" s="7">
        <f>1/COUNTIF(Table4[DESTINATION],B90)</f>
        <v>1</v>
      </c>
      <c r="J90" s="10" t="s">
        <v>76</v>
      </c>
      <c r="K90" s="11">
        <v>1</v>
      </c>
      <c r="M90" s="64">
        <v>34</v>
      </c>
    </row>
    <row r="91" spans="1:13" x14ac:dyDescent="0.3">
      <c r="A91" s="5" t="s">
        <v>71</v>
      </c>
      <c r="B91" s="6" t="s">
        <v>80</v>
      </c>
      <c r="C91" s="6">
        <v>16</v>
      </c>
      <c r="D91" s="6">
        <v>17</v>
      </c>
      <c r="E91" s="17">
        <v>31</v>
      </c>
      <c r="F91" s="7">
        <f>1/COUNTIF(Table4[DESTINATION],B91)</f>
        <v>1</v>
      </c>
      <c r="J91" s="10" t="s">
        <v>77</v>
      </c>
      <c r="K91" s="11">
        <v>1</v>
      </c>
      <c r="M91" s="10" t="s">
        <v>22</v>
      </c>
    </row>
    <row r="92" spans="1:13" x14ac:dyDescent="0.3">
      <c r="A92" s="5" t="s">
        <v>71</v>
      </c>
      <c r="B92" s="6" t="s">
        <v>81</v>
      </c>
      <c r="C92" s="6">
        <v>16</v>
      </c>
      <c r="D92" s="6">
        <v>17</v>
      </c>
      <c r="E92" s="17">
        <v>31</v>
      </c>
      <c r="F92" s="7">
        <f>1/COUNTIF(Table4[DESTINATION],B92)</f>
        <v>1</v>
      </c>
      <c r="J92" s="10" t="s">
        <v>78</v>
      </c>
      <c r="K92" s="11">
        <v>1</v>
      </c>
      <c r="M92" s="62">
        <v>18</v>
      </c>
    </row>
    <row r="93" spans="1:13" x14ac:dyDescent="0.3">
      <c r="A93" s="5" t="s">
        <v>71</v>
      </c>
      <c r="B93" s="6" t="s">
        <v>82</v>
      </c>
      <c r="C93" s="6">
        <v>16</v>
      </c>
      <c r="D93" s="6">
        <v>17</v>
      </c>
      <c r="E93" s="17">
        <v>31</v>
      </c>
      <c r="F93" s="7">
        <f>1/COUNTIF(Table4[DESTINATION],B93)</f>
        <v>1</v>
      </c>
      <c r="J93" s="10" t="s">
        <v>79</v>
      </c>
      <c r="K93" s="11">
        <v>1</v>
      </c>
      <c r="M93" s="63">
        <v>20</v>
      </c>
    </row>
    <row r="94" spans="1:13" x14ac:dyDescent="0.3">
      <c r="A94" s="5" t="s">
        <v>71</v>
      </c>
      <c r="B94" s="6" t="s">
        <v>83</v>
      </c>
      <c r="C94" s="6">
        <v>16</v>
      </c>
      <c r="D94" s="6">
        <v>17</v>
      </c>
      <c r="E94" s="17">
        <v>31</v>
      </c>
      <c r="F94" s="7">
        <f>1/COUNTIF(Table4[DESTINATION],B94)</f>
        <v>1</v>
      </c>
      <c r="J94" s="10" t="s">
        <v>80</v>
      </c>
      <c r="K94" s="11">
        <v>1</v>
      </c>
      <c r="M94" s="64">
        <v>36</v>
      </c>
    </row>
    <row r="95" spans="1:13" x14ac:dyDescent="0.3">
      <c r="A95" s="5" t="s">
        <v>71</v>
      </c>
      <c r="B95" s="6" t="s">
        <v>84</v>
      </c>
      <c r="C95" s="6">
        <v>14</v>
      </c>
      <c r="D95" s="6">
        <v>16</v>
      </c>
      <c r="E95" s="17">
        <v>29</v>
      </c>
      <c r="F95" s="7">
        <f>1/COUNTIF(Table4[DESTINATION],B95)</f>
        <v>1</v>
      </c>
      <c r="J95" s="10" t="s">
        <v>81</v>
      </c>
      <c r="K95" s="11">
        <v>1</v>
      </c>
      <c r="M95" s="10" t="s">
        <v>23</v>
      </c>
    </row>
    <row r="96" spans="1:13" x14ac:dyDescent="0.3">
      <c r="A96" s="5" t="s">
        <v>71</v>
      </c>
      <c r="B96" s="6" t="s">
        <v>89</v>
      </c>
      <c r="C96" s="6">
        <v>16</v>
      </c>
      <c r="D96" s="6">
        <v>17</v>
      </c>
      <c r="E96" s="17">
        <v>31</v>
      </c>
      <c r="F96" s="7">
        <f>1/COUNTIF(Table4[DESTINATION],B96)</f>
        <v>1</v>
      </c>
      <c r="J96" s="10" t="s">
        <v>82</v>
      </c>
      <c r="K96" s="11">
        <v>1</v>
      </c>
      <c r="M96" s="62">
        <v>17</v>
      </c>
    </row>
    <row r="97" spans="1:13" x14ac:dyDescent="0.3">
      <c r="A97" s="5" t="s">
        <v>71</v>
      </c>
      <c r="B97" s="6" t="s">
        <v>74</v>
      </c>
      <c r="C97" s="6">
        <v>17</v>
      </c>
      <c r="D97" s="6">
        <v>18</v>
      </c>
      <c r="E97" s="17">
        <v>34</v>
      </c>
      <c r="F97" s="7">
        <f>1/COUNTIF(Table4[DESTINATION],B97)</f>
        <v>1</v>
      </c>
      <c r="J97" s="10" t="s">
        <v>83</v>
      </c>
      <c r="K97" s="11">
        <v>1</v>
      </c>
      <c r="M97" s="63">
        <v>18</v>
      </c>
    </row>
    <row r="98" spans="1:13" x14ac:dyDescent="0.3">
      <c r="A98" s="5" t="s">
        <v>71</v>
      </c>
      <c r="B98" s="20" t="s">
        <v>79</v>
      </c>
      <c r="C98" s="20">
        <v>13</v>
      </c>
      <c r="D98" s="20">
        <v>15</v>
      </c>
      <c r="E98" s="21">
        <v>26</v>
      </c>
      <c r="F98" s="22">
        <v>1</v>
      </c>
      <c r="J98" s="10" t="s">
        <v>354</v>
      </c>
      <c r="K98" s="11">
        <v>1</v>
      </c>
      <c r="M98" s="64">
        <v>34</v>
      </c>
    </row>
    <row r="99" spans="1:13" x14ac:dyDescent="0.3">
      <c r="A99" s="5" t="s">
        <v>93</v>
      </c>
      <c r="B99" s="6" t="s">
        <v>414</v>
      </c>
      <c r="C99" s="6">
        <v>13</v>
      </c>
      <c r="D99" s="6">
        <v>15</v>
      </c>
      <c r="E99" s="17">
        <v>26</v>
      </c>
      <c r="F99" s="7">
        <v>1</v>
      </c>
      <c r="J99" s="10" t="s">
        <v>84</v>
      </c>
      <c r="K99" s="11">
        <v>1</v>
      </c>
      <c r="M99" s="10" t="s">
        <v>24</v>
      </c>
    </row>
    <row r="100" spans="1:13" x14ac:dyDescent="0.3">
      <c r="A100" s="5" t="s">
        <v>93</v>
      </c>
      <c r="B100" s="6" t="s">
        <v>94</v>
      </c>
      <c r="C100" s="6">
        <v>13</v>
      </c>
      <c r="D100" s="6">
        <v>15</v>
      </c>
      <c r="E100" s="17">
        <v>26</v>
      </c>
      <c r="F100" s="7">
        <f>1/COUNTIF(Table4[DESTINATION],B100)</f>
        <v>1</v>
      </c>
      <c r="J100" s="10" t="s">
        <v>85</v>
      </c>
      <c r="K100" s="11">
        <v>1</v>
      </c>
      <c r="M100" s="62">
        <v>17</v>
      </c>
    </row>
    <row r="101" spans="1:13" x14ac:dyDescent="0.3">
      <c r="A101" s="5" t="s">
        <v>93</v>
      </c>
      <c r="B101" s="6" t="s">
        <v>96</v>
      </c>
      <c r="C101" s="6">
        <v>13</v>
      </c>
      <c r="D101" s="6">
        <v>15</v>
      </c>
      <c r="E101" s="17">
        <v>26</v>
      </c>
      <c r="F101" s="7">
        <f>1/COUNTIF(Table4[DESTINATION],B101)</f>
        <v>1</v>
      </c>
      <c r="J101" s="10" t="s">
        <v>86</v>
      </c>
      <c r="K101" s="11">
        <v>1</v>
      </c>
      <c r="M101" s="63">
        <v>18</v>
      </c>
    </row>
    <row r="102" spans="1:13" x14ac:dyDescent="0.3">
      <c r="A102" s="5" t="s">
        <v>93</v>
      </c>
      <c r="B102" s="6" t="s">
        <v>98</v>
      </c>
      <c r="C102" s="6">
        <v>14</v>
      </c>
      <c r="D102" s="6">
        <v>16</v>
      </c>
      <c r="E102" s="17">
        <v>29</v>
      </c>
      <c r="F102" s="7">
        <f>1/COUNTIF(Table4[DESTINATION],B102)</f>
        <v>1</v>
      </c>
      <c r="J102" s="10" t="s">
        <v>87</v>
      </c>
      <c r="K102" s="11">
        <v>1</v>
      </c>
      <c r="M102" s="64">
        <v>34</v>
      </c>
    </row>
    <row r="103" spans="1:13" x14ac:dyDescent="0.3">
      <c r="A103" s="5" t="s">
        <v>93</v>
      </c>
      <c r="B103" s="6" t="s">
        <v>99</v>
      </c>
      <c r="C103" s="6">
        <v>16</v>
      </c>
      <c r="D103" s="6">
        <v>17</v>
      </c>
      <c r="E103" s="17">
        <v>31</v>
      </c>
      <c r="F103" s="7">
        <f>1/COUNTIF(Table4[DESTINATION],B103)</f>
        <v>1</v>
      </c>
      <c r="J103" s="10" t="s">
        <v>88</v>
      </c>
      <c r="K103" s="11">
        <v>1</v>
      </c>
      <c r="M103" s="10" t="s">
        <v>25</v>
      </c>
    </row>
    <row r="104" spans="1:13" x14ac:dyDescent="0.3">
      <c r="A104" s="5" t="s">
        <v>93</v>
      </c>
      <c r="B104" s="6" t="s">
        <v>95</v>
      </c>
      <c r="C104" s="6">
        <v>17</v>
      </c>
      <c r="D104" s="6">
        <v>18</v>
      </c>
      <c r="E104" s="17">
        <v>34</v>
      </c>
      <c r="F104" s="7">
        <f>1/COUNTIF(Table4[DESTINATION],B104)</f>
        <v>1</v>
      </c>
      <c r="J104" s="10" t="s">
        <v>89</v>
      </c>
      <c r="K104" s="11">
        <v>1</v>
      </c>
      <c r="M104" s="62">
        <v>18</v>
      </c>
    </row>
    <row r="105" spans="1:13" x14ac:dyDescent="0.3">
      <c r="A105" s="5" t="s">
        <v>93</v>
      </c>
      <c r="B105" s="20" t="s">
        <v>97</v>
      </c>
      <c r="C105" s="20">
        <v>18</v>
      </c>
      <c r="D105" s="20">
        <v>20</v>
      </c>
      <c r="E105" s="21">
        <v>36</v>
      </c>
      <c r="F105" s="22">
        <v>1</v>
      </c>
      <c r="J105" s="10" t="s">
        <v>90</v>
      </c>
      <c r="K105" s="11">
        <v>1</v>
      </c>
      <c r="M105" s="63">
        <v>20</v>
      </c>
    </row>
    <row r="106" spans="1:13" x14ac:dyDescent="0.3">
      <c r="A106" s="5" t="s">
        <v>100</v>
      </c>
      <c r="B106" s="6" t="s">
        <v>414</v>
      </c>
      <c r="C106" s="6">
        <v>13</v>
      </c>
      <c r="D106" s="6">
        <v>15</v>
      </c>
      <c r="E106" s="17">
        <v>26</v>
      </c>
      <c r="F106" s="7">
        <v>1</v>
      </c>
      <c r="J106" s="10" t="s">
        <v>91</v>
      </c>
      <c r="K106" s="11">
        <v>1</v>
      </c>
      <c r="M106" s="64">
        <v>36</v>
      </c>
    </row>
    <row r="107" spans="1:13" x14ac:dyDescent="0.3">
      <c r="A107" s="5" t="s">
        <v>100</v>
      </c>
      <c r="B107" s="6" t="s">
        <v>291</v>
      </c>
      <c r="C107" s="6">
        <v>16</v>
      </c>
      <c r="D107" s="6">
        <v>17</v>
      </c>
      <c r="E107" s="17">
        <v>31</v>
      </c>
      <c r="F107" s="7">
        <v>1</v>
      </c>
      <c r="J107" s="10" t="s">
        <v>92</v>
      </c>
      <c r="K107" s="11">
        <v>1</v>
      </c>
      <c r="M107" s="10" t="s">
        <v>26</v>
      </c>
    </row>
    <row r="108" spans="1:13" x14ac:dyDescent="0.3">
      <c r="A108" s="5" t="s">
        <v>100</v>
      </c>
      <c r="B108" s="20" t="s">
        <v>101</v>
      </c>
      <c r="C108" s="20">
        <v>14</v>
      </c>
      <c r="D108" s="20">
        <v>16</v>
      </c>
      <c r="E108" s="21">
        <v>29</v>
      </c>
      <c r="F108" s="22">
        <v>1</v>
      </c>
      <c r="J108" s="10" t="s">
        <v>418</v>
      </c>
      <c r="K108" s="11">
        <v>1</v>
      </c>
      <c r="M108" s="62">
        <v>16</v>
      </c>
    </row>
    <row r="109" spans="1:13" x14ac:dyDescent="0.3">
      <c r="A109" s="5" t="s">
        <v>102</v>
      </c>
      <c r="B109" s="6" t="s">
        <v>414</v>
      </c>
      <c r="C109" s="6">
        <v>13</v>
      </c>
      <c r="D109" s="6">
        <v>15</v>
      </c>
      <c r="E109" s="17">
        <v>26</v>
      </c>
      <c r="F109" s="7">
        <v>1</v>
      </c>
      <c r="J109" s="9" t="s">
        <v>93</v>
      </c>
      <c r="K109" s="11">
        <v>7</v>
      </c>
      <c r="M109" s="63">
        <v>17</v>
      </c>
    </row>
    <row r="110" spans="1:13" x14ac:dyDescent="0.3">
      <c r="A110" s="5" t="s">
        <v>102</v>
      </c>
      <c r="B110" s="6" t="s">
        <v>104</v>
      </c>
      <c r="C110" s="6">
        <v>14</v>
      </c>
      <c r="D110" s="6">
        <v>16</v>
      </c>
      <c r="E110" s="17">
        <v>29</v>
      </c>
      <c r="F110" s="7">
        <f>1/COUNTIF(Table4[DESTINATION],B110)</f>
        <v>1</v>
      </c>
      <c r="J110" s="10" t="s">
        <v>94</v>
      </c>
      <c r="K110" s="11">
        <v>1</v>
      </c>
      <c r="M110" s="64">
        <v>31</v>
      </c>
    </row>
    <row r="111" spans="1:13" x14ac:dyDescent="0.3">
      <c r="A111" s="5" t="s">
        <v>102</v>
      </c>
      <c r="B111" s="6" t="s">
        <v>105</v>
      </c>
      <c r="C111" s="6">
        <v>17</v>
      </c>
      <c r="D111" s="6">
        <v>18</v>
      </c>
      <c r="E111" s="17">
        <v>34</v>
      </c>
      <c r="F111" s="7">
        <f>1/COUNTIF(Table4[DESTINATION],B111)</f>
        <v>1</v>
      </c>
      <c r="J111" s="10" t="s">
        <v>95</v>
      </c>
      <c r="K111" s="11">
        <v>1</v>
      </c>
      <c r="M111" s="10" t="s">
        <v>27</v>
      </c>
    </row>
    <row r="112" spans="1:13" x14ac:dyDescent="0.3">
      <c r="A112" s="5" t="s">
        <v>102</v>
      </c>
      <c r="B112" s="20" t="s">
        <v>103</v>
      </c>
      <c r="C112" s="20">
        <v>17</v>
      </c>
      <c r="D112" s="20">
        <v>18</v>
      </c>
      <c r="E112" s="21">
        <v>34</v>
      </c>
      <c r="F112" s="22">
        <v>1</v>
      </c>
      <c r="J112" s="10" t="s">
        <v>96</v>
      </c>
      <c r="K112" s="11">
        <v>1</v>
      </c>
      <c r="M112" s="62">
        <v>17</v>
      </c>
    </row>
    <row r="113" spans="1:13" x14ac:dyDescent="0.3">
      <c r="A113" s="5" t="s">
        <v>106</v>
      </c>
      <c r="B113" s="6" t="s">
        <v>414</v>
      </c>
      <c r="C113" s="6">
        <v>13</v>
      </c>
      <c r="D113" s="6">
        <v>15</v>
      </c>
      <c r="E113" s="17">
        <v>26</v>
      </c>
      <c r="F113" s="7">
        <v>1</v>
      </c>
      <c r="J113" s="10" t="s">
        <v>97</v>
      </c>
      <c r="K113" s="11">
        <v>1</v>
      </c>
      <c r="M113" s="63">
        <v>18</v>
      </c>
    </row>
    <row r="114" spans="1:13" x14ac:dyDescent="0.3">
      <c r="A114" s="5" t="s">
        <v>106</v>
      </c>
      <c r="B114" s="6" t="s">
        <v>107</v>
      </c>
      <c r="C114" s="6">
        <v>14</v>
      </c>
      <c r="D114" s="6">
        <v>16</v>
      </c>
      <c r="E114" s="17">
        <v>29</v>
      </c>
      <c r="F114" s="7">
        <f>1/COUNTIF(Table4[DESTINATION],B114)</f>
        <v>1</v>
      </c>
      <c r="J114" s="10" t="s">
        <v>98</v>
      </c>
      <c r="K114" s="11">
        <v>1</v>
      </c>
      <c r="M114" s="64">
        <v>34</v>
      </c>
    </row>
    <row r="115" spans="1:13" x14ac:dyDescent="0.3">
      <c r="A115" s="5" t="s">
        <v>106</v>
      </c>
      <c r="B115" s="6" t="s">
        <v>110</v>
      </c>
      <c r="C115" s="6">
        <v>14</v>
      </c>
      <c r="D115" s="6">
        <v>16</v>
      </c>
      <c r="E115" s="17">
        <v>29</v>
      </c>
      <c r="F115" s="7">
        <f>1/COUNTIF(Table4[DESTINATION],B115)</f>
        <v>1</v>
      </c>
      <c r="J115" s="10" t="s">
        <v>354</v>
      </c>
      <c r="K115" s="11">
        <v>1</v>
      </c>
      <c r="M115" s="10" t="s">
        <v>354</v>
      </c>
    </row>
    <row r="116" spans="1:13" x14ac:dyDescent="0.3">
      <c r="A116" s="5" t="s">
        <v>106</v>
      </c>
      <c r="B116" s="6" t="s">
        <v>109</v>
      </c>
      <c r="C116" s="6">
        <v>14</v>
      </c>
      <c r="D116" s="6">
        <v>16</v>
      </c>
      <c r="E116" s="17">
        <v>29</v>
      </c>
      <c r="F116" s="7">
        <f>1/COUNTIF(Table4[DESTINATION],B116)</f>
        <v>1</v>
      </c>
      <c r="J116" s="10" t="s">
        <v>99</v>
      </c>
      <c r="K116" s="11">
        <v>1</v>
      </c>
      <c r="M116" s="62">
        <v>13</v>
      </c>
    </row>
    <row r="117" spans="1:13" x14ac:dyDescent="0.3">
      <c r="A117" s="5" t="s">
        <v>106</v>
      </c>
      <c r="B117" s="20" t="s">
        <v>108</v>
      </c>
      <c r="C117" s="20">
        <v>18</v>
      </c>
      <c r="D117" s="20">
        <v>20</v>
      </c>
      <c r="E117" s="21">
        <v>36</v>
      </c>
      <c r="F117" s="22">
        <v>1</v>
      </c>
      <c r="J117" s="9" t="s">
        <v>100</v>
      </c>
      <c r="K117" s="11">
        <v>3</v>
      </c>
      <c r="M117" s="63">
        <v>15</v>
      </c>
    </row>
    <row r="118" spans="1:13" x14ac:dyDescent="0.3">
      <c r="A118" s="5" t="s">
        <v>111</v>
      </c>
      <c r="B118" s="6" t="s">
        <v>414</v>
      </c>
      <c r="C118" s="6">
        <v>13</v>
      </c>
      <c r="D118" s="6">
        <v>15</v>
      </c>
      <c r="E118" s="17">
        <v>26</v>
      </c>
      <c r="F118" s="7">
        <v>1</v>
      </c>
      <c r="J118" s="10" t="s">
        <v>291</v>
      </c>
      <c r="K118" s="11">
        <v>1</v>
      </c>
      <c r="M118" s="64">
        <v>26</v>
      </c>
    </row>
    <row r="119" spans="1:13" x14ac:dyDescent="0.3">
      <c r="A119" s="5" t="s">
        <v>111</v>
      </c>
      <c r="B119" s="6" t="s">
        <v>112</v>
      </c>
      <c r="C119" s="6">
        <v>14</v>
      </c>
      <c r="D119" s="6">
        <v>16</v>
      </c>
      <c r="E119" s="17">
        <v>29</v>
      </c>
      <c r="F119" s="7">
        <f>1/COUNTIF(Table4[DESTINATION],B119)</f>
        <v>1</v>
      </c>
      <c r="J119" s="10" t="s">
        <v>101</v>
      </c>
      <c r="K119" s="11">
        <v>1</v>
      </c>
      <c r="M119" s="10" t="s">
        <v>28</v>
      </c>
    </row>
    <row r="120" spans="1:13" x14ac:dyDescent="0.3">
      <c r="A120" s="5" t="s">
        <v>111</v>
      </c>
      <c r="B120" s="6" t="s">
        <v>114</v>
      </c>
      <c r="C120" s="6">
        <v>16</v>
      </c>
      <c r="D120" s="6">
        <v>17</v>
      </c>
      <c r="E120" s="17">
        <v>31</v>
      </c>
      <c r="F120" s="7">
        <f>1/COUNTIF(Table4[DESTINATION],B120)</f>
        <v>1</v>
      </c>
      <c r="J120" s="10" t="s">
        <v>354</v>
      </c>
      <c r="K120" s="11">
        <v>1</v>
      </c>
      <c r="M120" s="62">
        <v>16</v>
      </c>
    </row>
    <row r="121" spans="1:13" x14ac:dyDescent="0.3">
      <c r="A121" s="5" t="s">
        <v>111</v>
      </c>
      <c r="B121" s="6" t="s">
        <v>115</v>
      </c>
      <c r="C121" s="6">
        <v>14</v>
      </c>
      <c r="D121" s="6">
        <v>16</v>
      </c>
      <c r="E121" s="17">
        <v>29</v>
      </c>
      <c r="F121" s="7">
        <f>1/COUNTIF(Table4[DESTINATION],B121)</f>
        <v>1</v>
      </c>
      <c r="J121" s="9" t="s">
        <v>102</v>
      </c>
      <c r="K121" s="11">
        <v>4</v>
      </c>
      <c r="M121" s="63">
        <v>17</v>
      </c>
    </row>
    <row r="122" spans="1:13" x14ac:dyDescent="0.3">
      <c r="A122" s="5" t="s">
        <v>111</v>
      </c>
      <c r="B122" s="6" t="s">
        <v>419</v>
      </c>
      <c r="C122" s="6">
        <v>14</v>
      </c>
      <c r="D122" s="6">
        <v>16</v>
      </c>
      <c r="E122" s="17">
        <v>29</v>
      </c>
      <c r="F122" s="7">
        <f>1/COUNTIF(Table4[DESTINATION],B122)</f>
        <v>1</v>
      </c>
      <c r="J122" s="10" t="s">
        <v>103</v>
      </c>
      <c r="K122" s="11">
        <v>1</v>
      </c>
      <c r="M122" s="64">
        <v>31</v>
      </c>
    </row>
    <row r="123" spans="1:13" x14ac:dyDescent="0.3">
      <c r="A123" s="5" t="s">
        <v>111</v>
      </c>
      <c r="B123" s="20" t="s">
        <v>113</v>
      </c>
      <c r="C123" s="20">
        <v>14</v>
      </c>
      <c r="D123" s="20">
        <v>16</v>
      </c>
      <c r="E123" s="21">
        <v>29</v>
      </c>
      <c r="F123" s="22">
        <v>1</v>
      </c>
      <c r="J123" s="10" t="s">
        <v>104</v>
      </c>
      <c r="K123" s="11">
        <v>1</v>
      </c>
      <c r="M123" s="10" t="s">
        <v>29</v>
      </c>
    </row>
    <row r="124" spans="1:13" x14ac:dyDescent="0.3">
      <c r="A124" s="5" t="s">
        <v>116</v>
      </c>
      <c r="B124" s="6" t="s">
        <v>414</v>
      </c>
      <c r="C124" s="6">
        <v>13</v>
      </c>
      <c r="D124" s="6">
        <v>15</v>
      </c>
      <c r="E124" s="17">
        <v>26</v>
      </c>
      <c r="F124" s="7">
        <v>1</v>
      </c>
      <c r="J124" s="10" t="s">
        <v>354</v>
      </c>
      <c r="K124" s="11">
        <v>1</v>
      </c>
      <c r="M124" s="62">
        <v>18</v>
      </c>
    </row>
    <row r="125" spans="1:13" x14ac:dyDescent="0.3">
      <c r="A125" s="5" t="s">
        <v>116</v>
      </c>
      <c r="B125" s="6" t="s">
        <v>118</v>
      </c>
      <c r="C125" s="6">
        <v>14</v>
      </c>
      <c r="D125" s="6">
        <v>16</v>
      </c>
      <c r="E125" s="17">
        <v>29</v>
      </c>
      <c r="F125" s="7">
        <f>1/COUNTIF(Table4[DESTINATION],B125)</f>
        <v>1</v>
      </c>
      <c r="J125" s="10" t="s">
        <v>105</v>
      </c>
      <c r="K125" s="11">
        <v>1</v>
      </c>
      <c r="M125" s="63">
        <v>20</v>
      </c>
    </row>
    <row r="126" spans="1:13" x14ac:dyDescent="0.3">
      <c r="A126" s="5" t="s">
        <v>116</v>
      </c>
      <c r="B126" s="20" t="s">
        <v>117</v>
      </c>
      <c r="C126" s="20">
        <v>14</v>
      </c>
      <c r="D126" s="20">
        <v>16</v>
      </c>
      <c r="E126" s="21">
        <v>29</v>
      </c>
      <c r="F126" s="22">
        <v>1</v>
      </c>
      <c r="J126" s="9" t="s">
        <v>106</v>
      </c>
      <c r="K126" s="11">
        <v>5</v>
      </c>
      <c r="M126" s="64">
        <v>36</v>
      </c>
    </row>
    <row r="127" spans="1:13" x14ac:dyDescent="0.3">
      <c r="A127" s="5" t="s">
        <v>119</v>
      </c>
      <c r="B127" s="6" t="s">
        <v>414</v>
      </c>
      <c r="C127" s="6">
        <v>13</v>
      </c>
      <c r="D127" s="6">
        <v>15</v>
      </c>
      <c r="E127" s="17">
        <v>26</v>
      </c>
      <c r="F127" s="7">
        <v>1</v>
      </c>
      <c r="J127" s="10" t="s">
        <v>107</v>
      </c>
      <c r="K127" s="11">
        <v>1</v>
      </c>
      <c r="M127" s="10" t="s">
        <v>30</v>
      </c>
    </row>
    <row r="128" spans="1:13" x14ac:dyDescent="0.3">
      <c r="A128" s="5" t="s">
        <v>119</v>
      </c>
      <c r="B128" s="6" t="s">
        <v>120</v>
      </c>
      <c r="C128" s="6">
        <v>14</v>
      </c>
      <c r="D128" s="6">
        <v>16</v>
      </c>
      <c r="E128" s="17">
        <v>29</v>
      </c>
      <c r="F128" s="7">
        <f>1/COUNTIF(Table4[DESTINATION],B128)</f>
        <v>1</v>
      </c>
      <c r="J128" s="10" t="s">
        <v>108</v>
      </c>
      <c r="K128" s="11">
        <v>1</v>
      </c>
      <c r="M128" s="62">
        <v>16</v>
      </c>
    </row>
    <row r="129" spans="1:13" x14ac:dyDescent="0.3">
      <c r="A129" s="5" t="s">
        <v>119</v>
      </c>
      <c r="B129" s="6" t="s">
        <v>122</v>
      </c>
      <c r="C129" s="6">
        <v>14</v>
      </c>
      <c r="D129" s="6">
        <v>16</v>
      </c>
      <c r="E129" s="17">
        <v>29</v>
      </c>
      <c r="F129" s="7">
        <f>1/COUNTIF(Table4[DESTINATION],B129)</f>
        <v>1</v>
      </c>
      <c r="J129" s="10" t="s">
        <v>109</v>
      </c>
      <c r="K129" s="11">
        <v>1</v>
      </c>
      <c r="M129" s="63">
        <v>17</v>
      </c>
    </row>
    <row r="130" spans="1:13" x14ac:dyDescent="0.3">
      <c r="A130" s="5" t="s">
        <v>119</v>
      </c>
      <c r="B130" s="6" t="s">
        <v>123</v>
      </c>
      <c r="C130" s="6">
        <v>14</v>
      </c>
      <c r="D130" s="6">
        <v>16</v>
      </c>
      <c r="E130" s="17">
        <v>29</v>
      </c>
      <c r="F130" s="7">
        <f>1/COUNTIF(Table4[DESTINATION],B130)</f>
        <v>1</v>
      </c>
      <c r="J130" s="10" t="s">
        <v>110</v>
      </c>
      <c r="K130" s="11">
        <v>1</v>
      </c>
      <c r="M130" s="64">
        <v>31</v>
      </c>
    </row>
    <row r="131" spans="1:13" x14ac:dyDescent="0.3">
      <c r="A131" s="5" t="s">
        <v>119</v>
      </c>
      <c r="B131" s="20" t="s">
        <v>121</v>
      </c>
      <c r="C131" s="20">
        <v>17</v>
      </c>
      <c r="D131" s="20">
        <v>18</v>
      </c>
      <c r="E131" s="21">
        <v>34</v>
      </c>
      <c r="F131" s="22">
        <v>1</v>
      </c>
      <c r="J131" s="10" t="s">
        <v>354</v>
      </c>
      <c r="K131" s="11">
        <v>1</v>
      </c>
      <c r="M131" s="10" t="s">
        <v>31</v>
      </c>
    </row>
    <row r="132" spans="1:13" x14ac:dyDescent="0.3">
      <c r="A132" s="5" t="s">
        <v>124</v>
      </c>
      <c r="B132" s="6" t="s">
        <v>414</v>
      </c>
      <c r="C132" s="6">
        <v>13</v>
      </c>
      <c r="D132" s="6">
        <v>15</v>
      </c>
      <c r="E132" s="17">
        <v>26</v>
      </c>
      <c r="F132" s="7">
        <v>1</v>
      </c>
      <c r="J132" s="9" t="s">
        <v>111</v>
      </c>
      <c r="K132" s="11">
        <v>6</v>
      </c>
      <c r="M132" s="62">
        <v>17</v>
      </c>
    </row>
    <row r="133" spans="1:13" x14ac:dyDescent="0.3">
      <c r="A133" s="5" t="s">
        <v>124</v>
      </c>
      <c r="B133" s="6" t="s">
        <v>126</v>
      </c>
      <c r="C133" s="6">
        <v>16</v>
      </c>
      <c r="D133" s="6">
        <v>17</v>
      </c>
      <c r="E133" s="17">
        <v>31</v>
      </c>
      <c r="F133" s="7">
        <f>1/COUNTIF(Table4[DESTINATION],B133)</f>
        <v>1</v>
      </c>
      <c r="J133" s="10" t="s">
        <v>112</v>
      </c>
      <c r="K133" s="11">
        <v>1</v>
      </c>
      <c r="M133" s="63">
        <v>18</v>
      </c>
    </row>
    <row r="134" spans="1:13" x14ac:dyDescent="0.3">
      <c r="A134" s="5" t="s">
        <v>124</v>
      </c>
      <c r="B134" s="6" t="s">
        <v>125</v>
      </c>
      <c r="C134" s="6">
        <v>14</v>
      </c>
      <c r="D134" s="6">
        <v>16</v>
      </c>
      <c r="E134" s="17">
        <v>29</v>
      </c>
      <c r="F134" s="7">
        <f>1/COUNTIF(Table4[DESTINATION],B134)</f>
        <v>1</v>
      </c>
      <c r="J134" s="10" t="s">
        <v>113</v>
      </c>
      <c r="K134" s="11">
        <v>1</v>
      </c>
      <c r="M134" s="64">
        <v>34</v>
      </c>
    </row>
    <row r="135" spans="1:13" x14ac:dyDescent="0.3">
      <c r="A135" s="5" t="s">
        <v>124</v>
      </c>
      <c r="B135" s="20" t="s">
        <v>127</v>
      </c>
      <c r="C135" s="20">
        <v>17</v>
      </c>
      <c r="D135" s="20">
        <v>18</v>
      </c>
      <c r="E135" s="21">
        <v>34</v>
      </c>
      <c r="F135" s="22">
        <v>1</v>
      </c>
      <c r="J135" s="10" t="s">
        <v>114</v>
      </c>
      <c r="K135" s="11">
        <v>1</v>
      </c>
      <c r="M135" s="10" t="s">
        <v>32</v>
      </c>
    </row>
    <row r="136" spans="1:13" x14ac:dyDescent="0.3">
      <c r="A136" s="5" t="s">
        <v>128</v>
      </c>
      <c r="B136" s="6" t="s">
        <v>414</v>
      </c>
      <c r="C136" s="6">
        <v>13</v>
      </c>
      <c r="D136" s="6">
        <v>15</v>
      </c>
      <c r="E136" s="17">
        <v>26</v>
      </c>
      <c r="F136" s="7">
        <v>1</v>
      </c>
      <c r="J136" s="10" t="s">
        <v>115</v>
      </c>
      <c r="K136" s="11">
        <v>1</v>
      </c>
      <c r="M136" s="62">
        <v>18</v>
      </c>
    </row>
    <row r="137" spans="1:13" x14ac:dyDescent="0.3">
      <c r="A137" s="5" t="s">
        <v>128</v>
      </c>
      <c r="B137" s="6" t="s">
        <v>140</v>
      </c>
      <c r="C137" s="6">
        <v>14</v>
      </c>
      <c r="D137" s="6">
        <v>16</v>
      </c>
      <c r="E137" s="17">
        <v>29</v>
      </c>
      <c r="F137" s="7">
        <f>1/COUNTIF(Table4[DESTINATION],B137)</f>
        <v>1</v>
      </c>
      <c r="J137" s="10" t="s">
        <v>354</v>
      </c>
      <c r="K137" s="11">
        <v>1</v>
      </c>
      <c r="M137" s="63">
        <v>20</v>
      </c>
    </row>
    <row r="138" spans="1:13" x14ac:dyDescent="0.3">
      <c r="A138" s="5" t="s">
        <v>128</v>
      </c>
      <c r="B138" s="6" t="s">
        <v>129</v>
      </c>
      <c r="C138" s="6">
        <v>14</v>
      </c>
      <c r="D138" s="6">
        <v>16</v>
      </c>
      <c r="E138" s="17">
        <v>29</v>
      </c>
      <c r="F138" s="7">
        <f>1/COUNTIF(Table4[DESTINATION],B138)</f>
        <v>1</v>
      </c>
      <c r="J138" s="10" t="s">
        <v>419</v>
      </c>
      <c r="K138" s="11">
        <v>1</v>
      </c>
      <c r="M138" s="64">
        <v>36</v>
      </c>
    </row>
    <row r="139" spans="1:13" x14ac:dyDescent="0.3">
      <c r="A139" s="5" t="s">
        <v>128</v>
      </c>
      <c r="B139" s="6" t="s">
        <v>131</v>
      </c>
      <c r="C139" s="6">
        <v>16</v>
      </c>
      <c r="D139" s="6">
        <v>17</v>
      </c>
      <c r="E139" s="17">
        <v>31</v>
      </c>
      <c r="F139" s="7">
        <f>1/COUNTIF(Table4[DESTINATION],B139)</f>
        <v>1</v>
      </c>
      <c r="J139" s="9" t="s">
        <v>116</v>
      </c>
      <c r="K139" s="11">
        <v>3</v>
      </c>
      <c r="M139" s="10" t="s">
        <v>33</v>
      </c>
    </row>
    <row r="140" spans="1:13" x14ac:dyDescent="0.3">
      <c r="A140" s="5" t="s">
        <v>128</v>
      </c>
      <c r="B140" s="6" t="s">
        <v>138</v>
      </c>
      <c r="C140" s="6">
        <v>16</v>
      </c>
      <c r="D140" s="6">
        <v>17</v>
      </c>
      <c r="E140" s="17">
        <v>31</v>
      </c>
      <c r="F140" s="7">
        <f>1/COUNTIF(Table4[DESTINATION],B140)</f>
        <v>1</v>
      </c>
      <c r="J140" s="10" t="s">
        <v>117</v>
      </c>
      <c r="K140" s="11">
        <v>1</v>
      </c>
      <c r="M140" s="62">
        <v>17</v>
      </c>
    </row>
    <row r="141" spans="1:13" x14ac:dyDescent="0.3">
      <c r="A141" s="5" t="s">
        <v>128</v>
      </c>
      <c r="B141" s="6" t="s">
        <v>141</v>
      </c>
      <c r="C141" s="6">
        <v>16</v>
      </c>
      <c r="D141" s="6">
        <v>17</v>
      </c>
      <c r="E141" s="17">
        <v>31</v>
      </c>
      <c r="F141" s="7">
        <f>1/COUNTIF(Table4[DESTINATION],B141)</f>
        <v>1</v>
      </c>
      <c r="J141" s="10" t="s">
        <v>354</v>
      </c>
      <c r="K141" s="11">
        <v>1</v>
      </c>
      <c r="M141" s="63">
        <v>18</v>
      </c>
    </row>
    <row r="142" spans="1:13" x14ac:dyDescent="0.3">
      <c r="A142" s="5" t="s">
        <v>128</v>
      </c>
      <c r="B142" s="6" t="s">
        <v>139</v>
      </c>
      <c r="C142" s="6">
        <v>16</v>
      </c>
      <c r="D142" s="6">
        <v>17</v>
      </c>
      <c r="E142" s="17">
        <v>31</v>
      </c>
      <c r="F142" s="7">
        <f>1/COUNTIF(Table4[DESTINATION],B142)</f>
        <v>1</v>
      </c>
      <c r="J142" s="10" t="s">
        <v>118</v>
      </c>
      <c r="K142" s="11">
        <v>1</v>
      </c>
      <c r="M142" s="64">
        <v>34</v>
      </c>
    </row>
    <row r="143" spans="1:13" x14ac:dyDescent="0.3">
      <c r="A143" s="5" t="s">
        <v>128</v>
      </c>
      <c r="B143" s="6" t="s">
        <v>130</v>
      </c>
      <c r="C143" s="6">
        <v>18</v>
      </c>
      <c r="D143" s="6">
        <v>20</v>
      </c>
      <c r="E143" s="17">
        <v>36</v>
      </c>
      <c r="F143" s="7">
        <f>1/COUNTIF(Table4[DESTINATION],B143)</f>
        <v>1</v>
      </c>
      <c r="J143" s="9" t="s">
        <v>119</v>
      </c>
      <c r="K143" s="11">
        <v>5</v>
      </c>
      <c r="M143" s="10" t="s">
        <v>34</v>
      </c>
    </row>
    <row r="144" spans="1:13" x14ac:dyDescent="0.3">
      <c r="A144" s="5" t="s">
        <v>128</v>
      </c>
      <c r="B144" s="6" t="s">
        <v>132</v>
      </c>
      <c r="C144" s="6">
        <v>16</v>
      </c>
      <c r="D144" s="6">
        <v>17</v>
      </c>
      <c r="E144" s="17">
        <v>31</v>
      </c>
      <c r="F144" s="7">
        <f>1/COUNTIF(Table4[DESTINATION],B144)</f>
        <v>1</v>
      </c>
      <c r="J144" s="10" t="s">
        <v>120</v>
      </c>
      <c r="K144" s="11">
        <v>1</v>
      </c>
      <c r="M144" s="62">
        <v>17</v>
      </c>
    </row>
    <row r="145" spans="1:13" x14ac:dyDescent="0.3">
      <c r="A145" s="5" t="s">
        <v>128</v>
      </c>
      <c r="B145" s="6" t="s">
        <v>133</v>
      </c>
      <c r="C145" s="6">
        <v>16</v>
      </c>
      <c r="D145" s="6">
        <v>17</v>
      </c>
      <c r="E145" s="17">
        <v>31</v>
      </c>
      <c r="F145" s="7">
        <f>1/COUNTIF(Table4[DESTINATION],B145)</f>
        <v>1</v>
      </c>
      <c r="J145" s="10" t="s">
        <v>121</v>
      </c>
      <c r="K145" s="11">
        <v>1</v>
      </c>
      <c r="M145" s="63">
        <v>18</v>
      </c>
    </row>
    <row r="146" spans="1:13" x14ac:dyDescent="0.3">
      <c r="A146" s="5" t="s">
        <v>128</v>
      </c>
      <c r="B146" s="6" t="s">
        <v>136</v>
      </c>
      <c r="C146" s="6">
        <v>16</v>
      </c>
      <c r="D146" s="6">
        <v>17</v>
      </c>
      <c r="E146" s="17">
        <v>31</v>
      </c>
      <c r="F146" s="7">
        <f>1/COUNTIF(Table4[DESTINATION],B146)</f>
        <v>1</v>
      </c>
      <c r="J146" s="10" t="s">
        <v>122</v>
      </c>
      <c r="K146" s="11">
        <v>1</v>
      </c>
      <c r="M146" s="64">
        <v>34</v>
      </c>
    </row>
    <row r="147" spans="1:13" x14ac:dyDescent="0.3">
      <c r="A147" s="5" t="s">
        <v>128</v>
      </c>
      <c r="B147" s="6" t="s">
        <v>137</v>
      </c>
      <c r="C147" s="6">
        <v>14</v>
      </c>
      <c r="D147" s="6">
        <v>16</v>
      </c>
      <c r="E147" s="17">
        <v>29</v>
      </c>
      <c r="F147" s="7">
        <f>1/COUNTIF(Table4[DESTINATION],B147)</f>
        <v>1</v>
      </c>
      <c r="J147" s="10" t="s">
        <v>123</v>
      </c>
      <c r="K147" s="11">
        <v>1</v>
      </c>
      <c r="M147" s="10" t="s">
        <v>35</v>
      </c>
    </row>
    <row r="148" spans="1:13" x14ac:dyDescent="0.3">
      <c r="A148" s="5" t="s">
        <v>128</v>
      </c>
      <c r="B148" s="6" t="s">
        <v>134</v>
      </c>
      <c r="C148" s="6">
        <v>18</v>
      </c>
      <c r="D148" s="6">
        <v>20</v>
      </c>
      <c r="E148" s="17">
        <v>36</v>
      </c>
      <c r="F148" s="7">
        <f>1/COUNTIF(Table4[DESTINATION],B148)</f>
        <v>1</v>
      </c>
      <c r="J148" s="10" t="s">
        <v>354</v>
      </c>
      <c r="K148" s="11">
        <v>1</v>
      </c>
      <c r="M148" s="62">
        <v>17</v>
      </c>
    </row>
    <row r="149" spans="1:13" x14ac:dyDescent="0.3">
      <c r="A149" s="5" t="s">
        <v>128</v>
      </c>
      <c r="B149" s="20" t="s">
        <v>135</v>
      </c>
      <c r="C149" s="20">
        <v>18</v>
      </c>
      <c r="D149" s="20">
        <v>20</v>
      </c>
      <c r="E149" s="21">
        <v>36</v>
      </c>
      <c r="F149" s="22">
        <v>1</v>
      </c>
      <c r="J149" s="9" t="s">
        <v>124</v>
      </c>
      <c r="K149" s="11">
        <v>4</v>
      </c>
      <c r="M149" s="63">
        <v>18</v>
      </c>
    </row>
    <row r="150" spans="1:13" x14ac:dyDescent="0.3">
      <c r="A150" s="5" t="s">
        <v>142</v>
      </c>
      <c r="B150" s="6" t="s">
        <v>414</v>
      </c>
      <c r="C150" s="6">
        <v>13</v>
      </c>
      <c r="D150" s="6">
        <v>15</v>
      </c>
      <c r="E150" s="17">
        <v>26</v>
      </c>
      <c r="F150" s="7">
        <v>1</v>
      </c>
      <c r="J150" s="10" t="s">
        <v>125</v>
      </c>
      <c r="K150" s="11">
        <v>1</v>
      </c>
      <c r="M150" s="64">
        <v>34</v>
      </c>
    </row>
    <row r="151" spans="1:13" x14ac:dyDescent="0.3">
      <c r="A151" s="5" t="s">
        <v>142</v>
      </c>
      <c r="B151" s="6" t="s">
        <v>143</v>
      </c>
      <c r="C151" s="6">
        <v>14</v>
      </c>
      <c r="D151" s="6">
        <v>16</v>
      </c>
      <c r="E151" s="17">
        <v>29</v>
      </c>
      <c r="F151" s="7">
        <f>1/COUNTIF(Table4[DESTINATION],B151)</f>
        <v>1</v>
      </c>
      <c r="J151" s="10" t="s">
        <v>126</v>
      </c>
      <c r="K151" s="11">
        <v>1</v>
      </c>
      <c r="M151" s="10" t="s">
        <v>36</v>
      </c>
    </row>
    <row r="152" spans="1:13" x14ac:dyDescent="0.3">
      <c r="A152" s="5" t="s">
        <v>142</v>
      </c>
      <c r="B152" s="6" t="s">
        <v>146</v>
      </c>
      <c r="C152" s="6">
        <v>16</v>
      </c>
      <c r="D152" s="6">
        <v>17</v>
      </c>
      <c r="E152" s="17">
        <v>31</v>
      </c>
      <c r="F152" s="7">
        <f>1/COUNTIF(Table4[DESTINATION],B152)</f>
        <v>1</v>
      </c>
      <c r="J152" s="10" t="s">
        <v>127</v>
      </c>
      <c r="K152" s="11">
        <v>1</v>
      </c>
      <c r="M152" s="62">
        <v>16</v>
      </c>
    </row>
    <row r="153" spans="1:13" x14ac:dyDescent="0.3">
      <c r="A153" s="5" t="s">
        <v>142</v>
      </c>
      <c r="B153" s="6" t="s">
        <v>147</v>
      </c>
      <c r="C153" s="6">
        <v>14</v>
      </c>
      <c r="D153" s="6">
        <v>16</v>
      </c>
      <c r="E153" s="17">
        <v>29</v>
      </c>
      <c r="F153" s="7">
        <f>1/COUNTIF(Table4[DESTINATION],B153)</f>
        <v>1</v>
      </c>
      <c r="J153" s="10" t="s">
        <v>354</v>
      </c>
      <c r="K153" s="11">
        <v>1</v>
      </c>
      <c r="M153" s="63">
        <v>17</v>
      </c>
    </row>
    <row r="154" spans="1:13" x14ac:dyDescent="0.3">
      <c r="A154" s="5" t="s">
        <v>142</v>
      </c>
      <c r="B154" s="6" t="s">
        <v>149</v>
      </c>
      <c r="C154" s="6">
        <v>14</v>
      </c>
      <c r="D154" s="6">
        <v>16</v>
      </c>
      <c r="E154" s="17">
        <v>29</v>
      </c>
      <c r="F154" s="7">
        <f>1/COUNTIF(Table4[DESTINATION],B154)</f>
        <v>1</v>
      </c>
      <c r="J154" s="9" t="s">
        <v>128</v>
      </c>
      <c r="K154" s="11">
        <v>14</v>
      </c>
      <c r="M154" s="64">
        <v>31</v>
      </c>
    </row>
    <row r="155" spans="1:13" x14ac:dyDescent="0.3">
      <c r="A155" s="5" t="s">
        <v>142</v>
      </c>
      <c r="B155" s="6" t="s">
        <v>144</v>
      </c>
      <c r="C155" s="6">
        <v>16</v>
      </c>
      <c r="D155" s="6">
        <v>17</v>
      </c>
      <c r="E155" s="17">
        <v>31</v>
      </c>
      <c r="F155" s="7">
        <f>1/COUNTIF(Table4[DESTINATION],B155)</f>
        <v>1</v>
      </c>
      <c r="J155" s="10" t="s">
        <v>129</v>
      </c>
      <c r="K155" s="11">
        <v>1</v>
      </c>
      <c r="M155" s="10" t="s">
        <v>37</v>
      </c>
    </row>
    <row r="156" spans="1:13" x14ac:dyDescent="0.3">
      <c r="A156" s="5" t="s">
        <v>142</v>
      </c>
      <c r="B156" s="6" t="s">
        <v>275</v>
      </c>
      <c r="C156" s="6">
        <v>16</v>
      </c>
      <c r="D156" s="6">
        <v>17</v>
      </c>
      <c r="E156" s="17">
        <v>31</v>
      </c>
      <c r="F156" s="7">
        <v>1</v>
      </c>
      <c r="J156" s="10" t="s">
        <v>130</v>
      </c>
      <c r="K156" s="11">
        <v>1</v>
      </c>
      <c r="M156" s="62">
        <v>17</v>
      </c>
    </row>
    <row r="157" spans="1:13" x14ac:dyDescent="0.3">
      <c r="A157" s="5" t="s">
        <v>142</v>
      </c>
      <c r="B157" s="6" t="s">
        <v>150</v>
      </c>
      <c r="C157" s="6">
        <v>16</v>
      </c>
      <c r="D157" s="6">
        <v>17</v>
      </c>
      <c r="E157" s="17">
        <v>31</v>
      </c>
      <c r="F157" s="7">
        <f>1/COUNTIF(Table4[DESTINATION],B157)</f>
        <v>1</v>
      </c>
      <c r="J157" s="10" t="s">
        <v>131</v>
      </c>
      <c r="K157" s="11">
        <v>1</v>
      </c>
      <c r="M157" s="63">
        <v>18</v>
      </c>
    </row>
    <row r="158" spans="1:13" x14ac:dyDescent="0.3">
      <c r="A158" s="5" t="s">
        <v>142</v>
      </c>
      <c r="B158" s="6" t="s">
        <v>145</v>
      </c>
      <c r="C158" s="6">
        <v>16</v>
      </c>
      <c r="D158" s="6">
        <v>17</v>
      </c>
      <c r="E158" s="17">
        <v>31</v>
      </c>
      <c r="F158" s="7">
        <f>1/COUNTIF(Table4[DESTINATION],B158)</f>
        <v>1</v>
      </c>
      <c r="J158" s="10" t="s">
        <v>132</v>
      </c>
      <c r="K158" s="11">
        <v>1</v>
      </c>
      <c r="M158" s="64">
        <v>34</v>
      </c>
    </row>
    <row r="159" spans="1:13" x14ac:dyDescent="0.3">
      <c r="A159" s="5" t="s">
        <v>142</v>
      </c>
      <c r="B159" s="20" t="s">
        <v>148</v>
      </c>
      <c r="C159" s="20">
        <v>14</v>
      </c>
      <c r="D159" s="20">
        <v>16</v>
      </c>
      <c r="E159" s="21">
        <v>29</v>
      </c>
      <c r="F159" s="22">
        <v>1</v>
      </c>
      <c r="J159" s="10" t="s">
        <v>133</v>
      </c>
      <c r="K159" s="11">
        <v>1</v>
      </c>
      <c r="M159" s="10" t="s">
        <v>38</v>
      </c>
    </row>
    <row r="160" spans="1:13" x14ac:dyDescent="0.3">
      <c r="A160" s="5" t="s">
        <v>142</v>
      </c>
      <c r="B160" s="6" t="s">
        <v>67</v>
      </c>
      <c r="C160" s="6">
        <v>18</v>
      </c>
      <c r="D160" s="6">
        <v>20</v>
      </c>
      <c r="E160" s="17">
        <v>36</v>
      </c>
      <c r="F160" s="7">
        <v>1</v>
      </c>
      <c r="J160" s="10" t="s">
        <v>134</v>
      </c>
      <c r="K160" s="11">
        <v>1</v>
      </c>
      <c r="M160" s="62">
        <v>17</v>
      </c>
    </row>
    <row r="161" spans="1:13" x14ac:dyDescent="0.3">
      <c r="A161" s="5" t="s">
        <v>151</v>
      </c>
      <c r="B161" s="6" t="s">
        <v>414</v>
      </c>
      <c r="C161" s="6">
        <v>13</v>
      </c>
      <c r="D161" s="6">
        <v>15</v>
      </c>
      <c r="E161" s="17">
        <v>26</v>
      </c>
      <c r="F161" s="7">
        <v>1</v>
      </c>
      <c r="J161" s="10" t="s">
        <v>135</v>
      </c>
      <c r="K161" s="11">
        <v>1</v>
      </c>
      <c r="M161" s="63">
        <v>18</v>
      </c>
    </row>
    <row r="162" spans="1:13" x14ac:dyDescent="0.3">
      <c r="A162" s="5" t="s">
        <v>151</v>
      </c>
      <c r="B162" s="6" t="s">
        <v>253</v>
      </c>
      <c r="C162" s="6">
        <v>14</v>
      </c>
      <c r="D162" s="6">
        <v>16</v>
      </c>
      <c r="E162" s="17">
        <v>29</v>
      </c>
      <c r="F162" s="7">
        <v>1</v>
      </c>
      <c r="J162" s="10" t="s">
        <v>136</v>
      </c>
      <c r="K162" s="11">
        <v>1</v>
      </c>
      <c r="M162" s="64">
        <v>34</v>
      </c>
    </row>
    <row r="163" spans="1:13" x14ac:dyDescent="0.3">
      <c r="A163" s="5" t="s">
        <v>151</v>
      </c>
      <c r="B163" s="20" t="s">
        <v>152</v>
      </c>
      <c r="C163" s="20">
        <v>17</v>
      </c>
      <c r="D163" s="20">
        <v>18</v>
      </c>
      <c r="E163" s="21">
        <v>34</v>
      </c>
      <c r="F163" s="22">
        <v>1</v>
      </c>
      <c r="J163" s="10" t="s">
        <v>354</v>
      </c>
      <c r="K163" s="11">
        <v>1</v>
      </c>
      <c r="M163" s="10" t="s">
        <v>39</v>
      </c>
    </row>
    <row r="164" spans="1:13" x14ac:dyDescent="0.3">
      <c r="A164" s="5" t="s">
        <v>151</v>
      </c>
      <c r="B164" s="6" t="s">
        <v>153</v>
      </c>
      <c r="C164" s="6">
        <v>16</v>
      </c>
      <c r="D164" s="6">
        <v>17</v>
      </c>
      <c r="E164" s="17">
        <v>31</v>
      </c>
      <c r="F164" s="7">
        <f>1/COUNTIF(Table4[DESTINATION],B164)</f>
        <v>1</v>
      </c>
      <c r="J164" s="10" t="s">
        <v>137</v>
      </c>
      <c r="K164" s="11">
        <v>1</v>
      </c>
      <c r="M164" s="62">
        <v>17</v>
      </c>
    </row>
    <row r="165" spans="1:13" x14ac:dyDescent="0.3">
      <c r="A165" s="5" t="s">
        <v>154</v>
      </c>
      <c r="B165" s="6" t="s">
        <v>414</v>
      </c>
      <c r="C165" s="6">
        <v>13</v>
      </c>
      <c r="D165" s="6">
        <v>15</v>
      </c>
      <c r="E165" s="17">
        <v>26</v>
      </c>
      <c r="F165" s="7">
        <v>1</v>
      </c>
      <c r="J165" s="10" t="s">
        <v>138</v>
      </c>
      <c r="K165" s="11">
        <v>1</v>
      </c>
      <c r="M165" s="63">
        <v>18</v>
      </c>
    </row>
    <row r="166" spans="1:13" x14ac:dyDescent="0.3">
      <c r="A166" s="5" t="s">
        <v>154</v>
      </c>
      <c r="B166" s="6" t="s">
        <v>156</v>
      </c>
      <c r="C166" s="6">
        <v>14</v>
      </c>
      <c r="D166" s="6">
        <v>16</v>
      </c>
      <c r="E166" s="17">
        <v>29</v>
      </c>
      <c r="F166" s="7">
        <f>1/COUNTIF(Table4[DESTINATION],B166)</f>
        <v>1</v>
      </c>
      <c r="J166" s="10" t="s">
        <v>139</v>
      </c>
      <c r="K166" s="11">
        <v>1</v>
      </c>
      <c r="M166" s="64">
        <v>34</v>
      </c>
    </row>
    <row r="167" spans="1:13" x14ac:dyDescent="0.3">
      <c r="A167" s="5" t="s">
        <v>154</v>
      </c>
      <c r="B167" s="6" t="s">
        <v>157</v>
      </c>
      <c r="C167" s="6">
        <v>14</v>
      </c>
      <c r="D167" s="6">
        <v>16</v>
      </c>
      <c r="E167" s="17">
        <v>29</v>
      </c>
      <c r="F167" s="7">
        <f>1/COUNTIF(Table4[DESTINATION],B167)</f>
        <v>1</v>
      </c>
      <c r="J167" s="10" t="s">
        <v>140</v>
      </c>
      <c r="K167" s="11">
        <v>1</v>
      </c>
      <c r="M167" s="10" t="s">
        <v>40</v>
      </c>
    </row>
    <row r="168" spans="1:13" x14ac:dyDescent="0.3">
      <c r="A168" s="5" t="s">
        <v>154</v>
      </c>
      <c r="B168" s="6" t="s">
        <v>159</v>
      </c>
      <c r="C168" s="6">
        <v>14</v>
      </c>
      <c r="D168" s="6">
        <v>16</v>
      </c>
      <c r="E168" s="17">
        <v>29</v>
      </c>
      <c r="F168" s="7">
        <f>1/COUNTIF(Table4[DESTINATION],B168)</f>
        <v>1</v>
      </c>
      <c r="J168" s="10" t="s">
        <v>141</v>
      </c>
      <c r="K168" s="11">
        <v>1</v>
      </c>
      <c r="M168" s="62">
        <v>17</v>
      </c>
    </row>
    <row r="169" spans="1:13" x14ac:dyDescent="0.3">
      <c r="A169" s="5" t="s">
        <v>154</v>
      </c>
      <c r="B169" s="6" t="s">
        <v>420</v>
      </c>
      <c r="C169" s="6">
        <v>14</v>
      </c>
      <c r="D169" s="6">
        <v>16</v>
      </c>
      <c r="E169" s="17">
        <v>29</v>
      </c>
      <c r="F169" s="7">
        <f>1/COUNTIF(Table4[DESTINATION],B169)</f>
        <v>1</v>
      </c>
      <c r="J169" s="9" t="s">
        <v>142</v>
      </c>
      <c r="K169" s="11">
        <v>11</v>
      </c>
      <c r="M169" s="63">
        <v>18</v>
      </c>
    </row>
    <row r="170" spans="1:13" x14ac:dyDescent="0.3">
      <c r="A170" s="5" t="s">
        <v>154</v>
      </c>
      <c r="B170" s="6" t="s">
        <v>160</v>
      </c>
      <c r="C170" s="6">
        <v>17</v>
      </c>
      <c r="D170" s="6">
        <v>18</v>
      </c>
      <c r="E170" s="17">
        <v>34</v>
      </c>
      <c r="F170" s="7">
        <f>1/COUNTIF(Table4[DESTINATION],B170)</f>
        <v>1</v>
      </c>
      <c r="J170" s="10" t="s">
        <v>143</v>
      </c>
      <c r="K170" s="11">
        <v>1</v>
      </c>
      <c r="M170" s="64">
        <v>34</v>
      </c>
    </row>
    <row r="171" spans="1:13" x14ac:dyDescent="0.3">
      <c r="A171" s="5" t="s">
        <v>154</v>
      </c>
      <c r="B171" s="6" t="s">
        <v>161</v>
      </c>
      <c r="C171" s="6">
        <v>13</v>
      </c>
      <c r="D171" s="6">
        <v>15</v>
      </c>
      <c r="E171" s="17">
        <v>26</v>
      </c>
      <c r="F171" s="7">
        <f>1/COUNTIF(Table4[DESTINATION],B171)</f>
        <v>1</v>
      </c>
      <c r="J171" s="10" t="s">
        <v>144</v>
      </c>
      <c r="K171" s="11">
        <v>1</v>
      </c>
      <c r="M171" s="10" t="s">
        <v>41</v>
      </c>
    </row>
    <row r="172" spans="1:13" x14ac:dyDescent="0.3">
      <c r="A172" s="5" t="s">
        <v>154</v>
      </c>
      <c r="B172" s="6" t="s">
        <v>155</v>
      </c>
      <c r="C172" s="6">
        <v>16</v>
      </c>
      <c r="D172" s="6">
        <v>17</v>
      </c>
      <c r="E172" s="17">
        <v>31</v>
      </c>
      <c r="F172" s="7">
        <f>1/COUNTIF(Table4[DESTINATION],B172)</f>
        <v>1</v>
      </c>
      <c r="J172" s="10" t="s">
        <v>145</v>
      </c>
      <c r="K172" s="11">
        <v>1</v>
      </c>
      <c r="M172" s="62">
        <v>18</v>
      </c>
    </row>
    <row r="173" spans="1:13" x14ac:dyDescent="0.3">
      <c r="A173" s="5" t="s">
        <v>154</v>
      </c>
      <c r="B173" s="6" t="s">
        <v>158</v>
      </c>
      <c r="C173" s="6">
        <v>14</v>
      </c>
      <c r="D173" s="6">
        <v>16</v>
      </c>
      <c r="E173" s="17">
        <v>29</v>
      </c>
      <c r="F173" s="7">
        <f>1/COUNTIF(Table4[DESTINATION],B173)</f>
        <v>1</v>
      </c>
      <c r="J173" s="10" t="s">
        <v>146</v>
      </c>
      <c r="K173" s="11">
        <v>1</v>
      </c>
      <c r="M173" s="63">
        <v>20</v>
      </c>
    </row>
    <row r="174" spans="1:13" x14ac:dyDescent="0.3">
      <c r="A174" s="5" t="s">
        <v>154</v>
      </c>
      <c r="B174" s="6" t="s">
        <v>162</v>
      </c>
      <c r="C174" s="6">
        <v>14</v>
      </c>
      <c r="D174" s="6">
        <v>16</v>
      </c>
      <c r="E174" s="17">
        <v>29</v>
      </c>
      <c r="F174" s="7">
        <f>1/COUNTIF(Table4[DESTINATION],B174)</f>
        <v>1</v>
      </c>
      <c r="J174" s="10" t="s">
        <v>147</v>
      </c>
      <c r="K174" s="11">
        <v>1</v>
      </c>
      <c r="M174" s="64">
        <v>36</v>
      </c>
    </row>
    <row r="175" spans="1:13" x14ac:dyDescent="0.3">
      <c r="A175" s="5" t="s">
        <v>154</v>
      </c>
      <c r="B175" s="6" t="s">
        <v>163</v>
      </c>
      <c r="C175" s="6">
        <v>14</v>
      </c>
      <c r="D175" s="6">
        <v>16</v>
      </c>
      <c r="E175" s="17">
        <v>29</v>
      </c>
      <c r="F175" s="7">
        <f>1/COUNTIF(Table4[DESTINATION],B175)</f>
        <v>1</v>
      </c>
      <c r="J175" s="10" t="s">
        <v>148</v>
      </c>
      <c r="K175" s="11">
        <v>1</v>
      </c>
      <c r="M175" s="10" t="s">
        <v>42</v>
      </c>
    </row>
    <row r="176" spans="1:13" x14ac:dyDescent="0.3">
      <c r="A176" s="5" t="s">
        <v>154</v>
      </c>
      <c r="B176" s="6" t="s">
        <v>421</v>
      </c>
      <c r="C176" s="6">
        <v>14</v>
      </c>
      <c r="D176" s="6">
        <v>16</v>
      </c>
      <c r="E176" s="17">
        <v>29</v>
      </c>
      <c r="F176" s="7">
        <f>1/COUNTIF(Table4[DESTINATION],B176)</f>
        <v>1</v>
      </c>
      <c r="J176" s="10" t="s">
        <v>275</v>
      </c>
      <c r="K176" s="11">
        <v>1</v>
      </c>
      <c r="M176" s="62">
        <v>16</v>
      </c>
    </row>
    <row r="177" spans="1:13" x14ac:dyDescent="0.3">
      <c r="A177" s="5" t="s">
        <v>154</v>
      </c>
      <c r="B177" s="6" t="s">
        <v>164</v>
      </c>
      <c r="C177" s="6">
        <v>14</v>
      </c>
      <c r="D177" s="6">
        <v>16</v>
      </c>
      <c r="E177" s="17">
        <v>29</v>
      </c>
      <c r="F177" s="7">
        <f>1/COUNTIF(Table4[DESTINATION],B177)</f>
        <v>1</v>
      </c>
      <c r="J177" s="10" t="s">
        <v>67</v>
      </c>
      <c r="K177" s="11">
        <v>1</v>
      </c>
      <c r="M177" s="63">
        <v>17</v>
      </c>
    </row>
    <row r="178" spans="1:13" x14ac:dyDescent="0.3">
      <c r="A178" s="5" t="s">
        <v>154</v>
      </c>
      <c r="B178" s="20" t="s">
        <v>165</v>
      </c>
      <c r="C178" s="20">
        <v>14</v>
      </c>
      <c r="D178" s="20">
        <v>16</v>
      </c>
      <c r="E178" s="21">
        <v>29</v>
      </c>
      <c r="F178" s="22">
        <v>1</v>
      </c>
      <c r="J178" s="10" t="s">
        <v>149</v>
      </c>
      <c r="K178" s="11">
        <v>1</v>
      </c>
      <c r="M178" s="64">
        <v>31</v>
      </c>
    </row>
    <row r="179" spans="1:13" x14ac:dyDescent="0.3">
      <c r="A179" s="5" t="s">
        <v>166</v>
      </c>
      <c r="B179" s="6" t="s">
        <v>414</v>
      </c>
      <c r="C179" s="6">
        <v>13</v>
      </c>
      <c r="D179" s="6">
        <v>15</v>
      </c>
      <c r="E179" s="17">
        <v>26</v>
      </c>
      <c r="F179" s="7">
        <v>1</v>
      </c>
      <c r="J179" s="10" t="s">
        <v>150</v>
      </c>
      <c r="K179" s="11">
        <v>1</v>
      </c>
      <c r="M179" s="10" t="s">
        <v>43</v>
      </c>
    </row>
    <row r="180" spans="1:13" x14ac:dyDescent="0.3">
      <c r="A180" s="5" t="s">
        <v>166</v>
      </c>
      <c r="B180" s="6" t="s">
        <v>229</v>
      </c>
      <c r="C180" s="6">
        <v>14</v>
      </c>
      <c r="D180" s="6">
        <v>16</v>
      </c>
      <c r="E180" s="17">
        <v>29</v>
      </c>
      <c r="F180" s="7">
        <v>1</v>
      </c>
      <c r="J180" s="10" t="s">
        <v>354</v>
      </c>
      <c r="K180" s="11">
        <v>1</v>
      </c>
      <c r="M180" s="62">
        <v>16</v>
      </c>
    </row>
    <row r="181" spans="1:13" x14ac:dyDescent="0.3">
      <c r="A181" s="5" t="s">
        <v>166</v>
      </c>
      <c r="B181" s="6" t="s">
        <v>168</v>
      </c>
      <c r="C181" s="6">
        <v>16</v>
      </c>
      <c r="D181" s="6">
        <v>17</v>
      </c>
      <c r="E181" s="17">
        <v>31</v>
      </c>
      <c r="F181" s="7">
        <f>1/COUNTIF(Table4[DESTINATION],B181)</f>
        <v>1</v>
      </c>
      <c r="J181" s="9" t="s">
        <v>151</v>
      </c>
      <c r="K181" s="11">
        <v>4</v>
      </c>
      <c r="M181" s="63">
        <v>17</v>
      </c>
    </row>
    <row r="182" spans="1:13" x14ac:dyDescent="0.3">
      <c r="A182" s="5" t="s">
        <v>166</v>
      </c>
      <c r="B182" s="20" t="s">
        <v>167</v>
      </c>
      <c r="C182" s="20">
        <v>18</v>
      </c>
      <c r="D182" s="20">
        <v>20</v>
      </c>
      <c r="E182" s="21">
        <v>36</v>
      </c>
      <c r="F182" s="22">
        <v>1</v>
      </c>
      <c r="J182" s="10" t="s">
        <v>152</v>
      </c>
      <c r="K182" s="11">
        <v>1</v>
      </c>
      <c r="M182" s="64">
        <v>31</v>
      </c>
    </row>
    <row r="183" spans="1:13" x14ac:dyDescent="0.3">
      <c r="A183" s="5" t="s">
        <v>166</v>
      </c>
      <c r="B183" s="6" t="s">
        <v>169</v>
      </c>
      <c r="C183" s="6">
        <v>18</v>
      </c>
      <c r="D183" s="6">
        <v>20</v>
      </c>
      <c r="E183" s="17">
        <v>36</v>
      </c>
      <c r="F183" s="7">
        <f>1/COUNTIF(Table4[DESTINATION],B183)</f>
        <v>1</v>
      </c>
      <c r="J183" s="10" t="s">
        <v>153</v>
      </c>
      <c r="K183" s="11">
        <v>1</v>
      </c>
      <c r="M183" s="10" t="s">
        <v>44</v>
      </c>
    </row>
    <row r="184" spans="1:13" x14ac:dyDescent="0.3">
      <c r="A184" s="5" t="s">
        <v>170</v>
      </c>
      <c r="B184" s="6" t="s">
        <v>414</v>
      </c>
      <c r="C184" s="6">
        <v>13</v>
      </c>
      <c r="D184" s="6">
        <v>15</v>
      </c>
      <c r="E184" s="17">
        <v>26</v>
      </c>
      <c r="F184" s="7">
        <v>1</v>
      </c>
      <c r="J184" s="10" t="s">
        <v>354</v>
      </c>
      <c r="K184" s="11">
        <v>1</v>
      </c>
      <c r="M184" s="62">
        <v>18</v>
      </c>
    </row>
    <row r="185" spans="1:13" x14ac:dyDescent="0.3">
      <c r="A185" s="5" t="s">
        <v>170</v>
      </c>
      <c r="B185" s="20" t="s">
        <v>171</v>
      </c>
      <c r="C185" s="20">
        <v>14</v>
      </c>
      <c r="D185" s="20">
        <v>16</v>
      </c>
      <c r="E185" s="21">
        <v>29</v>
      </c>
      <c r="F185" s="22">
        <v>1</v>
      </c>
      <c r="J185" s="10" t="s">
        <v>253</v>
      </c>
      <c r="K185" s="11">
        <v>1</v>
      </c>
      <c r="M185" s="63">
        <v>20</v>
      </c>
    </row>
    <row r="186" spans="1:13" x14ac:dyDescent="0.3">
      <c r="A186" s="5" t="s">
        <v>170</v>
      </c>
      <c r="B186" s="6" t="s">
        <v>172</v>
      </c>
      <c r="C186" s="6">
        <v>14</v>
      </c>
      <c r="D186" s="6">
        <v>16</v>
      </c>
      <c r="E186" s="17">
        <v>29</v>
      </c>
      <c r="F186" s="7">
        <f>1/COUNTIF(Table4[DESTINATION],B186)</f>
        <v>1</v>
      </c>
      <c r="J186" s="9" t="s">
        <v>154</v>
      </c>
      <c r="K186" s="11">
        <v>14</v>
      </c>
      <c r="M186" s="64">
        <v>36</v>
      </c>
    </row>
    <row r="187" spans="1:13" x14ac:dyDescent="0.3">
      <c r="A187" s="5" t="s">
        <v>173</v>
      </c>
      <c r="B187" s="6" t="s">
        <v>414</v>
      </c>
      <c r="C187" s="6">
        <v>13</v>
      </c>
      <c r="D187" s="6">
        <v>15</v>
      </c>
      <c r="E187" s="17">
        <v>26</v>
      </c>
      <c r="F187" s="7">
        <v>1</v>
      </c>
      <c r="J187" s="10" t="s">
        <v>155</v>
      </c>
      <c r="K187" s="11">
        <v>1</v>
      </c>
      <c r="M187" s="10" t="s">
        <v>415</v>
      </c>
    </row>
    <row r="188" spans="1:13" x14ac:dyDescent="0.3">
      <c r="A188" s="5" t="s">
        <v>173</v>
      </c>
      <c r="B188" s="6" t="s">
        <v>175</v>
      </c>
      <c r="C188" s="6">
        <v>13</v>
      </c>
      <c r="D188" s="6">
        <v>15</v>
      </c>
      <c r="E188" s="17">
        <v>26</v>
      </c>
      <c r="F188" s="7">
        <f>1/COUNTIF(Table4[DESTINATION],B188)</f>
        <v>1</v>
      </c>
      <c r="J188" s="10" t="s">
        <v>156</v>
      </c>
      <c r="K188" s="11">
        <v>1</v>
      </c>
      <c r="M188" s="62">
        <v>17</v>
      </c>
    </row>
    <row r="189" spans="1:13" x14ac:dyDescent="0.3">
      <c r="A189" s="5" t="s">
        <v>173</v>
      </c>
      <c r="B189" s="20" t="s">
        <v>174</v>
      </c>
      <c r="C189" s="20">
        <v>14</v>
      </c>
      <c r="D189" s="20">
        <v>16</v>
      </c>
      <c r="E189" s="21">
        <v>29</v>
      </c>
      <c r="F189" s="22">
        <v>1</v>
      </c>
      <c r="J189" s="10" t="s">
        <v>157</v>
      </c>
      <c r="K189" s="11">
        <v>1</v>
      </c>
      <c r="M189" s="63">
        <v>18</v>
      </c>
    </row>
    <row r="190" spans="1:13" x14ac:dyDescent="0.3">
      <c r="A190" s="5" t="s">
        <v>173</v>
      </c>
      <c r="B190" s="6" t="s">
        <v>422</v>
      </c>
      <c r="C190" s="6">
        <v>14</v>
      </c>
      <c r="D190" s="6">
        <v>16</v>
      </c>
      <c r="E190" s="17">
        <v>29</v>
      </c>
      <c r="F190" s="7">
        <f>1/COUNTIF(Table4[DESTINATION],B190)</f>
        <v>1</v>
      </c>
      <c r="J190" s="10" t="s">
        <v>158</v>
      </c>
      <c r="K190" s="11">
        <v>1</v>
      </c>
      <c r="M190" s="64">
        <v>34</v>
      </c>
    </row>
    <row r="191" spans="1:13" x14ac:dyDescent="0.3">
      <c r="A191" s="5" t="s">
        <v>176</v>
      </c>
      <c r="B191" s="6" t="s">
        <v>414</v>
      </c>
      <c r="C191" s="6">
        <v>13</v>
      </c>
      <c r="D191" s="6">
        <v>15</v>
      </c>
      <c r="E191" s="17">
        <v>26</v>
      </c>
      <c r="F191" s="7">
        <v>1</v>
      </c>
      <c r="J191" s="10" t="s">
        <v>159</v>
      </c>
      <c r="K191" s="11">
        <v>1</v>
      </c>
      <c r="M191" s="10" t="s">
        <v>416</v>
      </c>
    </row>
    <row r="192" spans="1:13" x14ac:dyDescent="0.3">
      <c r="A192" s="5" t="s">
        <v>176</v>
      </c>
      <c r="B192" s="6" t="s">
        <v>423</v>
      </c>
      <c r="C192" s="6">
        <v>18</v>
      </c>
      <c r="D192" s="6">
        <v>20</v>
      </c>
      <c r="E192" s="17">
        <v>36</v>
      </c>
      <c r="F192" s="7">
        <f>1/COUNTIF(Table4[DESTINATION],B192)</f>
        <v>1</v>
      </c>
      <c r="J192" s="10" t="s">
        <v>160</v>
      </c>
      <c r="K192" s="11">
        <v>1</v>
      </c>
      <c r="M192" s="62">
        <v>18</v>
      </c>
    </row>
    <row r="193" spans="1:13" x14ac:dyDescent="0.3">
      <c r="A193" s="5" t="s">
        <v>176</v>
      </c>
      <c r="B193" s="6" t="s">
        <v>178</v>
      </c>
      <c r="C193" s="6">
        <v>14</v>
      </c>
      <c r="D193" s="6">
        <v>16</v>
      </c>
      <c r="E193" s="17">
        <v>29</v>
      </c>
      <c r="F193" s="7">
        <f>1/COUNTIF(Table4[DESTINATION],B193)</f>
        <v>1</v>
      </c>
      <c r="J193" s="10" t="s">
        <v>161</v>
      </c>
      <c r="K193" s="11">
        <v>1</v>
      </c>
      <c r="M193" s="63">
        <v>20</v>
      </c>
    </row>
    <row r="194" spans="1:13" x14ac:dyDescent="0.3">
      <c r="A194" s="5" t="s">
        <v>176</v>
      </c>
      <c r="B194" s="20" t="s">
        <v>179</v>
      </c>
      <c r="C194" s="20">
        <v>16</v>
      </c>
      <c r="D194" s="20">
        <v>17</v>
      </c>
      <c r="E194" s="21">
        <v>31</v>
      </c>
      <c r="F194" s="22">
        <v>1</v>
      </c>
      <c r="J194" s="10" t="s">
        <v>162</v>
      </c>
      <c r="K194" s="11">
        <v>1</v>
      </c>
      <c r="M194" s="64">
        <v>36</v>
      </c>
    </row>
    <row r="195" spans="1:13" x14ac:dyDescent="0.3">
      <c r="A195" s="5" t="s">
        <v>176</v>
      </c>
      <c r="B195" s="6" t="s">
        <v>177</v>
      </c>
      <c r="C195" s="6">
        <v>14</v>
      </c>
      <c r="D195" s="6">
        <v>16</v>
      </c>
      <c r="E195" s="17">
        <v>29</v>
      </c>
      <c r="F195" s="7">
        <f>1/COUNTIF(Table4[DESTINATION],B195)</f>
        <v>1</v>
      </c>
      <c r="J195" s="10" t="s">
        <v>354</v>
      </c>
      <c r="K195" s="11">
        <v>1</v>
      </c>
      <c r="M195" s="9" t="s">
        <v>45</v>
      </c>
    </row>
    <row r="196" spans="1:13" x14ac:dyDescent="0.3">
      <c r="A196" s="5" t="s">
        <v>180</v>
      </c>
      <c r="B196" s="6" t="s">
        <v>414</v>
      </c>
      <c r="C196" s="6">
        <v>13</v>
      </c>
      <c r="D196" s="6">
        <v>15</v>
      </c>
      <c r="E196" s="17">
        <v>26</v>
      </c>
      <c r="F196" s="7">
        <v>1</v>
      </c>
      <c r="J196" s="10" t="s">
        <v>163</v>
      </c>
      <c r="K196" s="11">
        <v>1</v>
      </c>
      <c r="M196" s="10" t="s">
        <v>46</v>
      </c>
    </row>
    <row r="197" spans="1:13" x14ac:dyDescent="0.3">
      <c r="A197" s="5" t="s">
        <v>180</v>
      </c>
      <c r="B197" s="6" t="s">
        <v>424</v>
      </c>
      <c r="C197" s="6">
        <v>14</v>
      </c>
      <c r="D197" s="6">
        <v>16</v>
      </c>
      <c r="E197" s="17">
        <v>29</v>
      </c>
      <c r="F197" s="7">
        <f>1/COUNTIF(Table4[DESTINATION],B197)</f>
        <v>1</v>
      </c>
      <c r="J197" s="10" t="s">
        <v>164</v>
      </c>
      <c r="K197" s="11">
        <v>1</v>
      </c>
      <c r="M197" s="62">
        <v>18</v>
      </c>
    </row>
    <row r="198" spans="1:13" x14ac:dyDescent="0.3">
      <c r="A198" s="5" t="s">
        <v>180</v>
      </c>
      <c r="B198" s="6" t="s">
        <v>183</v>
      </c>
      <c r="C198" s="6">
        <v>16</v>
      </c>
      <c r="D198" s="6">
        <v>17</v>
      </c>
      <c r="E198" s="17">
        <v>31</v>
      </c>
      <c r="F198" s="7">
        <f>1/COUNTIF(Table4[DESTINATION],B198)</f>
        <v>1</v>
      </c>
      <c r="J198" s="10" t="s">
        <v>165</v>
      </c>
      <c r="K198" s="11">
        <v>1</v>
      </c>
      <c r="M198" s="63">
        <v>20</v>
      </c>
    </row>
    <row r="199" spans="1:13" x14ac:dyDescent="0.3">
      <c r="A199" s="5" t="s">
        <v>180</v>
      </c>
      <c r="B199" s="6" t="s">
        <v>184</v>
      </c>
      <c r="C199" s="6">
        <v>14</v>
      </c>
      <c r="D199" s="6">
        <v>16</v>
      </c>
      <c r="E199" s="17">
        <v>29</v>
      </c>
      <c r="F199" s="7">
        <f>1/COUNTIF(Table4[DESTINATION],B199)</f>
        <v>1</v>
      </c>
      <c r="J199" s="10" t="s">
        <v>420</v>
      </c>
      <c r="K199" s="11">
        <v>1</v>
      </c>
      <c r="M199" s="64">
        <v>36</v>
      </c>
    </row>
    <row r="200" spans="1:13" x14ac:dyDescent="0.3">
      <c r="A200" s="5" t="s">
        <v>180</v>
      </c>
      <c r="B200" s="6" t="s">
        <v>185</v>
      </c>
      <c r="C200" s="6">
        <v>14</v>
      </c>
      <c r="D200" s="6">
        <v>16</v>
      </c>
      <c r="E200" s="17">
        <v>29</v>
      </c>
      <c r="F200" s="7">
        <f>1/COUNTIF(Table4[DESTINATION],B200)</f>
        <v>1</v>
      </c>
      <c r="J200" s="10" t="s">
        <v>421</v>
      </c>
      <c r="K200" s="11">
        <v>1</v>
      </c>
      <c r="M200" s="10" t="s">
        <v>47</v>
      </c>
    </row>
    <row r="201" spans="1:13" x14ac:dyDescent="0.3">
      <c r="A201" s="5" t="s">
        <v>180</v>
      </c>
      <c r="B201" s="6" t="s">
        <v>187</v>
      </c>
      <c r="C201" s="6">
        <v>14</v>
      </c>
      <c r="D201" s="6">
        <v>16</v>
      </c>
      <c r="E201" s="17">
        <v>29</v>
      </c>
      <c r="F201" s="7">
        <f>1/COUNTIF(Table4[DESTINATION],B201)</f>
        <v>1</v>
      </c>
      <c r="J201" s="9" t="s">
        <v>166</v>
      </c>
      <c r="K201" s="11">
        <v>5</v>
      </c>
      <c r="M201" s="62">
        <v>16</v>
      </c>
    </row>
    <row r="202" spans="1:13" x14ac:dyDescent="0.3">
      <c r="A202" s="5" t="s">
        <v>180</v>
      </c>
      <c r="B202" s="6" t="s">
        <v>181</v>
      </c>
      <c r="C202" s="6">
        <v>14</v>
      </c>
      <c r="D202" s="6">
        <v>16</v>
      </c>
      <c r="E202" s="17">
        <v>29</v>
      </c>
      <c r="F202" s="7">
        <f>1/COUNTIF(Table4[DESTINATION],B202)</f>
        <v>1</v>
      </c>
      <c r="J202" s="10" t="s">
        <v>167</v>
      </c>
      <c r="K202" s="11">
        <v>1</v>
      </c>
      <c r="M202" s="63">
        <v>17</v>
      </c>
    </row>
    <row r="203" spans="1:13" x14ac:dyDescent="0.3">
      <c r="A203" s="5" t="s">
        <v>180</v>
      </c>
      <c r="B203" s="6" t="s">
        <v>193</v>
      </c>
      <c r="C203" s="6">
        <v>14</v>
      </c>
      <c r="D203" s="6">
        <v>16</v>
      </c>
      <c r="E203" s="17">
        <v>29</v>
      </c>
      <c r="F203" s="7">
        <v>1</v>
      </c>
      <c r="J203" s="10" t="s">
        <v>168</v>
      </c>
      <c r="K203" s="11">
        <v>1</v>
      </c>
      <c r="M203" s="64">
        <v>31</v>
      </c>
    </row>
    <row r="204" spans="1:13" x14ac:dyDescent="0.3">
      <c r="A204" s="5" t="s">
        <v>180</v>
      </c>
      <c r="B204" s="20" t="s">
        <v>70</v>
      </c>
      <c r="C204" s="20">
        <v>13</v>
      </c>
      <c r="D204" s="20">
        <v>15</v>
      </c>
      <c r="E204" s="21">
        <v>26</v>
      </c>
      <c r="F204" s="22">
        <v>1</v>
      </c>
      <c r="J204" s="10" t="s">
        <v>169</v>
      </c>
      <c r="K204" s="11">
        <v>1</v>
      </c>
      <c r="M204" s="10" t="s">
        <v>48</v>
      </c>
    </row>
    <row r="205" spans="1:13" x14ac:dyDescent="0.3">
      <c r="A205" s="19" t="s">
        <v>180</v>
      </c>
      <c r="B205" s="20" t="s">
        <v>182</v>
      </c>
      <c r="C205" s="20">
        <v>17</v>
      </c>
      <c r="D205" s="20">
        <v>18</v>
      </c>
      <c r="E205" s="21">
        <v>34</v>
      </c>
      <c r="F205" s="22">
        <v>1</v>
      </c>
      <c r="J205" s="10" t="s">
        <v>354</v>
      </c>
      <c r="K205" s="11">
        <v>1</v>
      </c>
      <c r="M205" s="62">
        <v>16</v>
      </c>
    </row>
    <row r="206" spans="1:13" x14ac:dyDescent="0.3">
      <c r="A206" s="5" t="s">
        <v>180</v>
      </c>
      <c r="B206" s="6" t="s">
        <v>186</v>
      </c>
      <c r="C206" s="6">
        <v>17</v>
      </c>
      <c r="D206" s="6">
        <v>18</v>
      </c>
      <c r="E206" s="17">
        <v>34</v>
      </c>
      <c r="F206" s="7">
        <f>1/COUNTIF(Table4[DESTINATION],B206)</f>
        <v>1</v>
      </c>
      <c r="J206" s="10" t="s">
        <v>229</v>
      </c>
      <c r="K206" s="11">
        <v>1</v>
      </c>
      <c r="M206" s="63">
        <v>17</v>
      </c>
    </row>
    <row r="207" spans="1:13" x14ac:dyDescent="0.3">
      <c r="A207" s="5" t="s">
        <v>355</v>
      </c>
      <c r="B207" s="6" t="s">
        <v>414</v>
      </c>
      <c r="C207" s="6">
        <v>13</v>
      </c>
      <c r="D207" s="6">
        <v>15</v>
      </c>
      <c r="E207" s="17">
        <v>26</v>
      </c>
      <c r="F207" s="7">
        <v>1</v>
      </c>
      <c r="J207" s="9" t="s">
        <v>170</v>
      </c>
      <c r="K207" s="11">
        <v>3</v>
      </c>
      <c r="M207" s="64">
        <v>31</v>
      </c>
    </row>
    <row r="208" spans="1:13" x14ac:dyDescent="0.3">
      <c r="A208" s="5" t="s">
        <v>190</v>
      </c>
      <c r="B208" s="6" t="s">
        <v>414</v>
      </c>
      <c r="C208" s="6">
        <v>13</v>
      </c>
      <c r="D208" s="6">
        <v>15</v>
      </c>
      <c r="E208" s="17">
        <v>26</v>
      </c>
      <c r="F208" s="7">
        <v>1</v>
      </c>
      <c r="J208" s="10" t="s">
        <v>171</v>
      </c>
      <c r="K208" s="11">
        <v>1</v>
      </c>
      <c r="M208" s="10" t="s">
        <v>49</v>
      </c>
    </row>
    <row r="209" spans="1:13" x14ac:dyDescent="0.3">
      <c r="A209" s="5" t="s">
        <v>190</v>
      </c>
      <c r="B209" s="6" t="s">
        <v>193</v>
      </c>
      <c r="C209" s="6">
        <v>13</v>
      </c>
      <c r="D209" s="6">
        <v>15</v>
      </c>
      <c r="E209" s="17">
        <v>26</v>
      </c>
      <c r="F209" s="7">
        <v>1</v>
      </c>
      <c r="J209" s="10" t="s">
        <v>354</v>
      </c>
      <c r="K209" s="11">
        <v>1</v>
      </c>
      <c r="M209" s="62">
        <v>14</v>
      </c>
    </row>
    <row r="210" spans="1:13" x14ac:dyDescent="0.3">
      <c r="A210" s="5" t="s">
        <v>190</v>
      </c>
      <c r="B210" s="6" t="s">
        <v>194</v>
      </c>
      <c r="C210" s="6">
        <v>14</v>
      </c>
      <c r="D210" s="6">
        <v>16</v>
      </c>
      <c r="E210" s="17">
        <v>29</v>
      </c>
      <c r="F210" s="7">
        <f>1/COUNTIF(Table4[DESTINATION],B210)</f>
        <v>1</v>
      </c>
      <c r="J210" s="10" t="s">
        <v>172</v>
      </c>
      <c r="K210" s="11">
        <v>1</v>
      </c>
      <c r="M210" s="63">
        <v>16</v>
      </c>
    </row>
    <row r="211" spans="1:13" x14ac:dyDescent="0.3">
      <c r="A211" s="5" t="s">
        <v>190</v>
      </c>
      <c r="B211" s="6" t="s">
        <v>318</v>
      </c>
      <c r="C211" s="6">
        <v>14</v>
      </c>
      <c r="D211" s="6">
        <v>16</v>
      </c>
      <c r="E211" s="17">
        <v>29</v>
      </c>
      <c r="F211" s="7">
        <v>1</v>
      </c>
      <c r="J211" s="9" t="s">
        <v>173</v>
      </c>
      <c r="K211" s="11">
        <v>4</v>
      </c>
      <c r="M211" s="64">
        <v>29</v>
      </c>
    </row>
    <row r="212" spans="1:13" x14ac:dyDescent="0.3">
      <c r="A212" s="5" t="s">
        <v>190</v>
      </c>
      <c r="B212" s="6" t="s">
        <v>196</v>
      </c>
      <c r="C212" s="6">
        <v>14</v>
      </c>
      <c r="D212" s="6">
        <v>16</v>
      </c>
      <c r="E212" s="17">
        <v>29</v>
      </c>
      <c r="F212" s="7">
        <f>1/COUNTIF(Table4[DESTINATION],B212)</f>
        <v>1</v>
      </c>
      <c r="J212" s="10" t="s">
        <v>354</v>
      </c>
      <c r="K212" s="11">
        <v>1</v>
      </c>
      <c r="M212" s="10" t="s">
        <v>50</v>
      </c>
    </row>
    <row r="213" spans="1:13" x14ac:dyDescent="0.3">
      <c r="A213" s="5" t="s">
        <v>190</v>
      </c>
      <c r="B213" s="20" t="s">
        <v>191</v>
      </c>
      <c r="C213" s="20">
        <v>14</v>
      </c>
      <c r="D213" s="20">
        <v>16</v>
      </c>
      <c r="E213" s="21">
        <v>29</v>
      </c>
      <c r="F213" s="22">
        <v>1</v>
      </c>
      <c r="J213" s="10" t="s">
        <v>174</v>
      </c>
      <c r="K213" s="11">
        <v>1</v>
      </c>
      <c r="M213" s="62">
        <v>17</v>
      </c>
    </row>
    <row r="214" spans="1:13" x14ac:dyDescent="0.3">
      <c r="A214" s="5" t="s">
        <v>190</v>
      </c>
      <c r="B214" s="6" t="s">
        <v>192</v>
      </c>
      <c r="C214" s="6">
        <v>16</v>
      </c>
      <c r="D214" s="6">
        <v>17</v>
      </c>
      <c r="E214" s="17">
        <v>31</v>
      </c>
      <c r="F214" s="7">
        <f>1/COUNTIF(Table4[DESTINATION],B214)</f>
        <v>1</v>
      </c>
      <c r="J214" s="10" t="s">
        <v>175</v>
      </c>
      <c r="K214" s="11">
        <v>1</v>
      </c>
      <c r="M214" s="63">
        <v>18</v>
      </c>
    </row>
    <row r="215" spans="1:13" x14ac:dyDescent="0.3">
      <c r="A215" s="5" t="s">
        <v>190</v>
      </c>
      <c r="B215" s="6" t="s">
        <v>195</v>
      </c>
      <c r="C215" s="6">
        <v>13</v>
      </c>
      <c r="D215" s="6">
        <v>15</v>
      </c>
      <c r="E215" s="17">
        <v>26</v>
      </c>
      <c r="F215" s="7">
        <f>1/COUNTIF(Table4[DESTINATION],B215)</f>
        <v>1</v>
      </c>
      <c r="J215" s="10" t="s">
        <v>422</v>
      </c>
      <c r="K215" s="11">
        <v>1</v>
      </c>
      <c r="M215" s="64">
        <v>34</v>
      </c>
    </row>
    <row r="216" spans="1:13" x14ac:dyDescent="0.3">
      <c r="A216" s="5" t="s">
        <v>197</v>
      </c>
      <c r="B216" s="6" t="s">
        <v>414</v>
      </c>
      <c r="C216" s="6">
        <v>13</v>
      </c>
      <c r="D216" s="6">
        <v>15</v>
      </c>
      <c r="E216" s="17">
        <v>26</v>
      </c>
      <c r="F216" s="7">
        <v>1</v>
      </c>
      <c r="J216" s="9" t="s">
        <v>176</v>
      </c>
      <c r="K216" s="11">
        <v>5</v>
      </c>
      <c r="M216" s="10" t="s">
        <v>51</v>
      </c>
    </row>
    <row r="217" spans="1:13" x14ac:dyDescent="0.3">
      <c r="A217" s="5" t="s">
        <v>197</v>
      </c>
      <c r="B217" s="6" t="s">
        <v>198</v>
      </c>
      <c r="C217" s="6">
        <v>16</v>
      </c>
      <c r="D217" s="6">
        <v>17</v>
      </c>
      <c r="E217" s="17">
        <v>31</v>
      </c>
      <c r="F217" s="7">
        <f>1/COUNTIF(Table4[DESTINATION],B217)</f>
        <v>1</v>
      </c>
      <c r="J217" s="10" t="s">
        <v>177</v>
      </c>
      <c r="K217" s="11">
        <v>1</v>
      </c>
      <c r="M217" s="62">
        <v>18</v>
      </c>
    </row>
    <row r="218" spans="1:13" x14ac:dyDescent="0.3">
      <c r="A218" s="5" t="s">
        <v>197</v>
      </c>
      <c r="B218" s="6" t="s">
        <v>199</v>
      </c>
      <c r="C218" s="6">
        <v>16</v>
      </c>
      <c r="D218" s="6">
        <v>17</v>
      </c>
      <c r="E218" s="17">
        <v>31</v>
      </c>
      <c r="F218" s="7">
        <f>1/COUNTIF(Table4[DESTINATION],B218)</f>
        <v>1</v>
      </c>
      <c r="J218" s="10" t="s">
        <v>178</v>
      </c>
      <c r="K218" s="11">
        <v>1</v>
      </c>
      <c r="M218" s="63">
        <v>20</v>
      </c>
    </row>
    <row r="219" spans="1:13" x14ac:dyDescent="0.3">
      <c r="A219" s="5" t="s">
        <v>197</v>
      </c>
      <c r="B219" s="6" t="s">
        <v>200</v>
      </c>
      <c r="C219" s="6">
        <v>16</v>
      </c>
      <c r="D219" s="6">
        <v>17</v>
      </c>
      <c r="E219" s="17">
        <v>31</v>
      </c>
      <c r="F219" s="7">
        <f>1/COUNTIF(Table4[DESTINATION],B219)</f>
        <v>1</v>
      </c>
      <c r="J219" s="10" t="s">
        <v>179</v>
      </c>
      <c r="K219" s="11">
        <v>1</v>
      </c>
      <c r="M219" s="64">
        <v>36</v>
      </c>
    </row>
    <row r="220" spans="1:13" x14ac:dyDescent="0.3">
      <c r="A220" s="5" t="s">
        <v>197</v>
      </c>
      <c r="B220" s="6" t="s">
        <v>202</v>
      </c>
      <c r="C220" s="6">
        <v>16</v>
      </c>
      <c r="D220" s="6">
        <v>17</v>
      </c>
      <c r="E220" s="17">
        <v>31</v>
      </c>
      <c r="F220" s="7">
        <f>1/COUNTIF(Table4[DESTINATION],B220)</f>
        <v>1</v>
      </c>
      <c r="J220" s="10" t="s">
        <v>354</v>
      </c>
      <c r="K220" s="11">
        <v>1</v>
      </c>
      <c r="M220" s="10" t="s">
        <v>52</v>
      </c>
    </row>
    <row r="221" spans="1:13" x14ac:dyDescent="0.3">
      <c r="A221" s="5" t="s">
        <v>197</v>
      </c>
      <c r="B221" s="6" t="s">
        <v>203</v>
      </c>
      <c r="C221" s="6">
        <v>16</v>
      </c>
      <c r="D221" s="6">
        <v>17</v>
      </c>
      <c r="E221" s="17">
        <v>31</v>
      </c>
      <c r="F221" s="7">
        <f>1/COUNTIF(Table4[DESTINATION],B221)</f>
        <v>1</v>
      </c>
      <c r="J221" s="10" t="s">
        <v>423</v>
      </c>
      <c r="K221" s="11">
        <v>1</v>
      </c>
      <c r="M221" s="62">
        <v>17</v>
      </c>
    </row>
    <row r="222" spans="1:13" x14ac:dyDescent="0.3">
      <c r="A222" s="5" t="s">
        <v>197</v>
      </c>
      <c r="B222" s="6" t="s">
        <v>204</v>
      </c>
      <c r="C222" s="6">
        <v>16</v>
      </c>
      <c r="D222" s="6">
        <v>17</v>
      </c>
      <c r="E222" s="17">
        <v>31</v>
      </c>
      <c r="F222" s="7">
        <f>1/COUNTIF(Table4[DESTINATION],B222)</f>
        <v>1</v>
      </c>
      <c r="J222" s="9" t="s">
        <v>180</v>
      </c>
      <c r="K222" s="11">
        <v>11</v>
      </c>
      <c r="M222" s="63">
        <v>18</v>
      </c>
    </row>
    <row r="223" spans="1:13" x14ac:dyDescent="0.3">
      <c r="A223" s="5" t="s">
        <v>197</v>
      </c>
      <c r="B223" s="6" t="s">
        <v>207</v>
      </c>
      <c r="C223" s="6">
        <v>16</v>
      </c>
      <c r="D223" s="6">
        <v>17</v>
      </c>
      <c r="E223" s="17">
        <v>31</v>
      </c>
      <c r="F223" s="7">
        <f>1/COUNTIF(Table4[DESTINATION],B223)</f>
        <v>1</v>
      </c>
      <c r="J223" s="10" t="s">
        <v>181</v>
      </c>
      <c r="K223" s="11">
        <v>1</v>
      </c>
      <c r="M223" s="64">
        <v>34</v>
      </c>
    </row>
    <row r="224" spans="1:13" x14ac:dyDescent="0.3">
      <c r="A224" s="5" t="s">
        <v>197</v>
      </c>
      <c r="B224" s="20" t="s">
        <v>201</v>
      </c>
      <c r="C224" s="20">
        <v>16</v>
      </c>
      <c r="D224" s="20">
        <v>17</v>
      </c>
      <c r="E224" s="21">
        <v>31</v>
      </c>
      <c r="F224" s="7">
        <f>1/COUNTIF(Table4[DESTINATION],B224)</f>
        <v>1</v>
      </c>
      <c r="J224" s="10" t="s">
        <v>182</v>
      </c>
      <c r="K224" s="11">
        <v>1</v>
      </c>
      <c r="M224" s="10" t="s">
        <v>53</v>
      </c>
    </row>
    <row r="225" spans="1:13" x14ac:dyDescent="0.3">
      <c r="A225" s="5" t="s">
        <v>197</v>
      </c>
      <c r="B225" s="6" t="s">
        <v>205</v>
      </c>
      <c r="C225" s="6">
        <v>14</v>
      </c>
      <c r="D225" s="6">
        <v>16</v>
      </c>
      <c r="E225" s="17">
        <v>29</v>
      </c>
      <c r="F225" s="7">
        <f>1/COUNTIF(Table4[DESTINATION],B225)</f>
        <v>1</v>
      </c>
      <c r="J225" s="10" t="s">
        <v>183</v>
      </c>
      <c r="K225" s="11">
        <v>1</v>
      </c>
      <c r="M225" s="62">
        <v>16</v>
      </c>
    </row>
    <row r="226" spans="1:13" x14ac:dyDescent="0.3">
      <c r="A226" s="5" t="s">
        <v>197</v>
      </c>
      <c r="B226" s="6" t="s">
        <v>206</v>
      </c>
      <c r="C226" s="6">
        <v>16</v>
      </c>
      <c r="D226" s="6">
        <v>17</v>
      </c>
      <c r="E226" s="17">
        <v>31</v>
      </c>
      <c r="F226" s="7">
        <f>1/COUNTIF(Table4[DESTINATION],B226)</f>
        <v>1</v>
      </c>
      <c r="J226" s="10" t="s">
        <v>193</v>
      </c>
      <c r="K226" s="11">
        <v>1</v>
      </c>
      <c r="M226" s="63">
        <v>17</v>
      </c>
    </row>
    <row r="227" spans="1:13" x14ac:dyDescent="0.3">
      <c r="A227" s="5" t="s">
        <v>208</v>
      </c>
      <c r="B227" s="6" t="s">
        <v>414</v>
      </c>
      <c r="C227" s="6">
        <v>13</v>
      </c>
      <c r="D227" s="6">
        <v>15</v>
      </c>
      <c r="E227" s="17">
        <v>26</v>
      </c>
      <c r="F227" s="7">
        <v>1</v>
      </c>
      <c r="J227" s="10" t="s">
        <v>184</v>
      </c>
      <c r="K227" s="11">
        <v>1</v>
      </c>
      <c r="M227" s="64">
        <v>31</v>
      </c>
    </row>
    <row r="228" spans="1:13" x14ac:dyDescent="0.3">
      <c r="A228" s="5" t="s">
        <v>208</v>
      </c>
      <c r="B228" s="6" t="s">
        <v>499</v>
      </c>
      <c r="C228" s="6">
        <v>16</v>
      </c>
      <c r="D228" s="6">
        <v>17</v>
      </c>
      <c r="E228" s="17">
        <v>31</v>
      </c>
      <c r="F228" s="7">
        <f>1/COUNTIF(Table4[DESTINATION],B228)</f>
        <v>1</v>
      </c>
      <c r="J228" s="10" t="s">
        <v>185</v>
      </c>
      <c r="K228" s="11">
        <v>1</v>
      </c>
      <c r="M228" s="10" t="s">
        <v>54</v>
      </c>
    </row>
    <row r="229" spans="1:13" x14ac:dyDescent="0.3">
      <c r="A229" s="5" t="s">
        <v>208</v>
      </c>
      <c r="B229" s="20" t="s">
        <v>209</v>
      </c>
      <c r="C229" s="20">
        <v>14</v>
      </c>
      <c r="D229" s="20">
        <v>16</v>
      </c>
      <c r="E229" s="21">
        <v>29</v>
      </c>
      <c r="F229" s="7">
        <f>1/COUNTIF(Table4[DESTINATION],B229)</f>
        <v>1</v>
      </c>
      <c r="J229" s="10" t="s">
        <v>186</v>
      </c>
      <c r="K229" s="11">
        <v>1</v>
      </c>
      <c r="M229" s="62">
        <v>18</v>
      </c>
    </row>
    <row r="230" spans="1:13" x14ac:dyDescent="0.3">
      <c r="A230" s="5" t="s">
        <v>208</v>
      </c>
      <c r="B230" s="6" t="s">
        <v>210</v>
      </c>
      <c r="C230" s="6">
        <v>16</v>
      </c>
      <c r="D230" s="6">
        <v>17</v>
      </c>
      <c r="E230" s="17">
        <v>31</v>
      </c>
      <c r="F230" s="7">
        <f>1/COUNTIF(Table4[DESTINATION],B230)</f>
        <v>1</v>
      </c>
      <c r="J230" s="10" t="s">
        <v>354</v>
      </c>
      <c r="K230" s="11">
        <v>1</v>
      </c>
      <c r="M230" s="63">
        <v>20</v>
      </c>
    </row>
    <row r="231" spans="1:13" x14ac:dyDescent="0.3">
      <c r="A231" s="5" t="s">
        <v>208</v>
      </c>
      <c r="B231" s="6" t="s">
        <v>211</v>
      </c>
      <c r="C231" s="6">
        <v>14</v>
      </c>
      <c r="D231" s="6">
        <v>16</v>
      </c>
      <c r="E231" s="17">
        <v>29</v>
      </c>
      <c r="F231" s="7">
        <f>1/COUNTIF(Table4[DESTINATION],B231)</f>
        <v>1</v>
      </c>
      <c r="J231" s="10" t="s">
        <v>187</v>
      </c>
      <c r="K231" s="11">
        <v>1</v>
      </c>
      <c r="M231" s="64">
        <v>36</v>
      </c>
    </row>
    <row r="232" spans="1:13" x14ac:dyDescent="0.3">
      <c r="A232" s="5" t="s">
        <v>212</v>
      </c>
      <c r="B232" s="20" t="s">
        <v>414</v>
      </c>
      <c r="C232" s="20">
        <v>13</v>
      </c>
      <c r="D232" s="20">
        <v>15</v>
      </c>
      <c r="E232" s="21">
        <v>26</v>
      </c>
      <c r="F232" s="7">
        <v>1</v>
      </c>
      <c r="J232" s="10" t="s">
        <v>70</v>
      </c>
      <c r="K232" s="11">
        <v>1</v>
      </c>
      <c r="M232" s="10" t="s">
        <v>55</v>
      </c>
    </row>
    <row r="233" spans="1:13" x14ac:dyDescent="0.3">
      <c r="A233" s="5" t="s">
        <v>212</v>
      </c>
      <c r="B233" s="6" t="s">
        <v>214</v>
      </c>
      <c r="C233" s="6">
        <v>16</v>
      </c>
      <c r="D233" s="6">
        <v>17</v>
      </c>
      <c r="E233" s="17">
        <v>31</v>
      </c>
      <c r="F233" s="7">
        <f>1/COUNTIF(Table4[DESTINATION],B233)</f>
        <v>1</v>
      </c>
      <c r="J233" s="10" t="s">
        <v>424</v>
      </c>
      <c r="K233" s="11">
        <v>1</v>
      </c>
      <c r="M233" s="62">
        <v>16</v>
      </c>
    </row>
    <row r="234" spans="1:13" x14ac:dyDescent="0.3">
      <c r="A234" s="5" t="s">
        <v>212</v>
      </c>
      <c r="B234" s="6" t="s">
        <v>213</v>
      </c>
      <c r="C234" s="6">
        <v>16</v>
      </c>
      <c r="D234" s="6">
        <v>17</v>
      </c>
      <c r="E234" s="17">
        <v>31</v>
      </c>
      <c r="F234" s="7">
        <f>1/COUNTIF(Table4[DESTINATION],B234)</f>
        <v>1</v>
      </c>
      <c r="J234" s="9" t="s">
        <v>355</v>
      </c>
      <c r="K234" s="11">
        <v>1</v>
      </c>
      <c r="M234" s="63">
        <v>17</v>
      </c>
    </row>
    <row r="235" spans="1:13" x14ac:dyDescent="0.3">
      <c r="A235" s="5" t="s">
        <v>215</v>
      </c>
      <c r="B235" s="6" t="s">
        <v>414</v>
      </c>
      <c r="C235" s="6">
        <v>13</v>
      </c>
      <c r="D235" s="6">
        <v>15</v>
      </c>
      <c r="E235" s="17">
        <v>26</v>
      </c>
      <c r="F235" s="7">
        <v>1</v>
      </c>
      <c r="J235" s="10" t="s">
        <v>354</v>
      </c>
      <c r="K235" s="11">
        <v>1</v>
      </c>
      <c r="M235" s="64">
        <v>31</v>
      </c>
    </row>
    <row r="236" spans="1:13" x14ac:dyDescent="0.3">
      <c r="A236" s="5" t="s">
        <v>215</v>
      </c>
      <c r="B236" s="6" t="s">
        <v>225</v>
      </c>
      <c r="C236" s="6">
        <v>16</v>
      </c>
      <c r="D236" s="6">
        <v>17</v>
      </c>
      <c r="E236" s="17">
        <v>31</v>
      </c>
      <c r="F236" s="7">
        <f>1/COUNTIF(Table4[DESTINATION],B236)</f>
        <v>1</v>
      </c>
      <c r="J236" s="9" t="s">
        <v>190</v>
      </c>
      <c r="K236" s="11">
        <v>8</v>
      </c>
      <c r="M236" s="10" t="s">
        <v>354</v>
      </c>
    </row>
    <row r="237" spans="1:13" x14ac:dyDescent="0.3">
      <c r="A237" s="5" t="s">
        <v>215</v>
      </c>
      <c r="B237" s="6" t="s">
        <v>216</v>
      </c>
      <c r="C237" s="6">
        <v>16</v>
      </c>
      <c r="D237" s="6">
        <v>17</v>
      </c>
      <c r="E237" s="17">
        <v>31</v>
      </c>
      <c r="F237" s="7">
        <f>1/COUNTIF(Table4[DESTINATION],B237)</f>
        <v>1</v>
      </c>
      <c r="J237" s="10" t="s">
        <v>191</v>
      </c>
      <c r="K237" s="11">
        <v>1</v>
      </c>
      <c r="M237" s="62">
        <v>13</v>
      </c>
    </row>
    <row r="238" spans="1:13" x14ac:dyDescent="0.3">
      <c r="A238" s="5" t="s">
        <v>215</v>
      </c>
      <c r="B238" s="6" t="s">
        <v>217</v>
      </c>
      <c r="C238" s="6">
        <v>14</v>
      </c>
      <c r="D238" s="6">
        <v>16</v>
      </c>
      <c r="E238" s="17">
        <v>29</v>
      </c>
      <c r="F238" s="7">
        <f>1/COUNTIF(Table4[DESTINATION],B238)</f>
        <v>1</v>
      </c>
      <c r="J238" s="10" t="s">
        <v>192</v>
      </c>
      <c r="K238" s="11">
        <v>1</v>
      </c>
      <c r="M238" s="63">
        <v>15</v>
      </c>
    </row>
    <row r="239" spans="1:13" x14ac:dyDescent="0.3">
      <c r="A239" s="5" t="s">
        <v>215</v>
      </c>
      <c r="B239" s="6" t="s">
        <v>229</v>
      </c>
      <c r="C239" s="6">
        <v>16</v>
      </c>
      <c r="D239" s="6">
        <v>17</v>
      </c>
      <c r="E239" s="17">
        <v>31</v>
      </c>
      <c r="F239" s="7">
        <v>1</v>
      </c>
      <c r="J239" s="10" t="s">
        <v>193</v>
      </c>
      <c r="K239" s="11">
        <v>1</v>
      </c>
      <c r="M239" s="64">
        <v>26</v>
      </c>
    </row>
    <row r="240" spans="1:13" x14ac:dyDescent="0.3">
      <c r="A240" s="5" t="s">
        <v>215</v>
      </c>
      <c r="B240" s="6" t="s">
        <v>230</v>
      </c>
      <c r="C240" s="6">
        <v>14</v>
      </c>
      <c r="D240" s="6">
        <v>16</v>
      </c>
      <c r="E240" s="17">
        <v>29</v>
      </c>
      <c r="F240" s="7">
        <f>1/COUNTIF(Table4[DESTINATION],B240)</f>
        <v>1</v>
      </c>
      <c r="J240" s="10" t="s">
        <v>194</v>
      </c>
      <c r="K240" s="11">
        <v>1</v>
      </c>
      <c r="M240" s="10" t="s">
        <v>56</v>
      </c>
    </row>
    <row r="241" spans="1:13" x14ac:dyDescent="0.3">
      <c r="A241" s="5" t="s">
        <v>215</v>
      </c>
      <c r="B241" s="6" t="s">
        <v>231</v>
      </c>
      <c r="C241" s="6">
        <v>14</v>
      </c>
      <c r="D241" s="6">
        <v>16</v>
      </c>
      <c r="E241" s="17">
        <v>29</v>
      </c>
      <c r="F241" s="7">
        <f>1/COUNTIF(Table4[DESTINATION],B241)</f>
        <v>1</v>
      </c>
      <c r="J241" s="10" t="s">
        <v>195</v>
      </c>
      <c r="K241" s="11">
        <v>1</v>
      </c>
      <c r="M241" s="62">
        <v>18</v>
      </c>
    </row>
    <row r="242" spans="1:13" x14ac:dyDescent="0.3">
      <c r="A242" s="5" t="s">
        <v>215</v>
      </c>
      <c r="B242" s="6" t="s">
        <v>425</v>
      </c>
      <c r="C242" s="6">
        <v>14</v>
      </c>
      <c r="D242" s="6">
        <v>16</v>
      </c>
      <c r="E242" s="17">
        <v>29</v>
      </c>
      <c r="F242" s="7">
        <f>1/COUNTIF(Table4[DESTINATION],B242)</f>
        <v>1</v>
      </c>
      <c r="J242" s="10" t="s">
        <v>318</v>
      </c>
      <c r="K242" s="11">
        <v>1</v>
      </c>
      <c r="M242" s="63">
        <v>20</v>
      </c>
    </row>
    <row r="243" spans="1:13" x14ac:dyDescent="0.3">
      <c r="A243" s="5" t="s">
        <v>215</v>
      </c>
      <c r="B243" s="6" t="s">
        <v>233</v>
      </c>
      <c r="C243" s="6">
        <v>14</v>
      </c>
      <c r="D243" s="6">
        <v>16</v>
      </c>
      <c r="E243" s="17">
        <v>29</v>
      </c>
      <c r="F243" s="7">
        <f>1/COUNTIF(Table4[DESTINATION],B243)</f>
        <v>1</v>
      </c>
      <c r="J243" s="10" t="s">
        <v>354</v>
      </c>
      <c r="K243" s="11">
        <v>1</v>
      </c>
      <c r="M243" s="64">
        <v>36</v>
      </c>
    </row>
    <row r="244" spans="1:13" x14ac:dyDescent="0.3">
      <c r="A244" s="5" t="s">
        <v>215</v>
      </c>
      <c r="B244" s="6" t="s">
        <v>218</v>
      </c>
      <c r="C244" s="6">
        <v>16</v>
      </c>
      <c r="D244" s="6">
        <v>17</v>
      </c>
      <c r="E244" s="17">
        <v>31</v>
      </c>
      <c r="F244" s="7">
        <f>1/COUNTIF(Table4[DESTINATION],B244)</f>
        <v>1</v>
      </c>
      <c r="J244" s="10" t="s">
        <v>196</v>
      </c>
      <c r="K244" s="11">
        <v>1</v>
      </c>
      <c r="M244" s="10" t="s">
        <v>57</v>
      </c>
    </row>
    <row r="245" spans="1:13" x14ac:dyDescent="0.3">
      <c r="A245" s="5" t="s">
        <v>215</v>
      </c>
      <c r="B245" s="6" t="s">
        <v>220</v>
      </c>
      <c r="C245" s="6">
        <v>16</v>
      </c>
      <c r="D245" s="6">
        <v>17</v>
      </c>
      <c r="E245" s="17">
        <v>31</v>
      </c>
      <c r="F245" s="7">
        <f>1/COUNTIF(Table4[DESTINATION],B245)</f>
        <v>1</v>
      </c>
      <c r="J245" s="9" t="s">
        <v>197</v>
      </c>
      <c r="K245" s="11">
        <v>11</v>
      </c>
      <c r="M245" s="62">
        <v>18</v>
      </c>
    </row>
    <row r="246" spans="1:13" x14ac:dyDescent="0.3">
      <c r="A246" s="5" t="s">
        <v>215</v>
      </c>
      <c r="B246" s="6" t="s">
        <v>221</v>
      </c>
      <c r="C246" s="6">
        <v>17</v>
      </c>
      <c r="D246" s="6">
        <v>18</v>
      </c>
      <c r="E246" s="17">
        <v>34</v>
      </c>
      <c r="F246" s="7">
        <f>1/COUNTIF(Table4[DESTINATION],B246)</f>
        <v>1</v>
      </c>
      <c r="J246" s="10" t="s">
        <v>198</v>
      </c>
      <c r="K246" s="11">
        <v>1</v>
      </c>
      <c r="M246" s="63">
        <v>20</v>
      </c>
    </row>
    <row r="247" spans="1:13" x14ac:dyDescent="0.3">
      <c r="A247" s="5" t="s">
        <v>215</v>
      </c>
      <c r="B247" s="6" t="s">
        <v>222</v>
      </c>
      <c r="C247" s="6">
        <v>16</v>
      </c>
      <c r="D247" s="6">
        <v>17</v>
      </c>
      <c r="E247" s="17">
        <v>31</v>
      </c>
      <c r="F247" s="7">
        <f>1/COUNTIF(Table4[DESTINATION],B247)</f>
        <v>1</v>
      </c>
      <c r="J247" s="10" t="s">
        <v>199</v>
      </c>
      <c r="K247" s="11">
        <v>1</v>
      </c>
      <c r="M247" s="64">
        <v>36</v>
      </c>
    </row>
    <row r="248" spans="1:13" x14ac:dyDescent="0.3">
      <c r="A248" s="5" t="s">
        <v>215</v>
      </c>
      <c r="B248" s="6" t="s">
        <v>223</v>
      </c>
      <c r="C248" s="6">
        <v>18</v>
      </c>
      <c r="D248" s="6">
        <v>20</v>
      </c>
      <c r="E248" s="17">
        <v>36</v>
      </c>
      <c r="F248" s="7">
        <f>1/COUNTIF(Table4[DESTINATION],B248)</f>
        <v>1</v>
      </c>
      <c r="J248" s="10" t="s">
        <v>200</v>
      </c>
      <c r="K248" s="11">
        <v>1</v>
      </c>
      <c r="M248" s="10" t="s">
        <v>58</v>
      </c>
    </row>
    <row r="249" spans="1:13" x14ac:dyDescent="0.3">
      <c r="A249" s="5" t="s">
        <v>215</v>
      </c>
      <c r="B249" s="6" t="s">
        <v>226</v>
      </c>
      <c r="C249" s="6">
        <v>16</v>
      </c>
      <c r="D249" s="6">
        <v>17</v>
      </c>
      <c r="E249" s="17">
        <v>31</v>
      </c>
      <c r="F249" s="7">
        <f>1/COUNTIF(Table4[DESTINATION],B249)</f>
        <v>1</v>
      </c>
      <c r="J249" s="10" t="s">
        <v>201</v>
      </c>
      <c r="K249" s="11">
        <v>1</v>
      </c>
      <c r="M249" s="62">
        <v>18</v>
      </c>
    </row>
    <row r="250" spans="1:13" x14ac:dyDescent="0.3">
      <c r="A250" s="5" t="s">
        <v>215</v>
      </c>
      <c r="B250" s="6" t="s">
        <v>227</v>
      </c>
      <c r="C250" s="6">
        <v>16</v>
      </c>
      <c r="D250" s="6">
        <v>17</v>
      </c>
      <c r="E250" s="17">
        <v>31</v>
      </c>
      <c r="F250" s="7">
        <f>1/COUNTIF(Table4[DESTINATION],B250)</f>
        <v>1</v>
      </c>
      <c r="J250" s="10" t="s">
        <v>202</v>
      </c>
      <c r="K250" s="11">
        <v>1</v>
      </c>
      <c r="M250" s="63">
        <v>20</v>
      </c>
    </row>
    <row r="251" spans="1:13" x14ac:dyDescent="0.3">
      <c r="A251" s="5" t="s">
        <v>215</v>
      </c>
      <c r="B251" s="6" t="s">
        <v>219</v>
      </c>
      <c r="C251" s="6">
        <v>17</v>
      </c>
      <c r="D251" s="6">
        <v>18</v>
      </c>
      <c r="E251" s="17">
        <v>34</v>
      </c>
      <c r="F251" s="7">
        <f>1/COUNTIF(Table4[DESTINATION],B251)</f>
        <v>1</v>
      </c>
      <c r="J251" s="10" t="s">
        <v>354</v>
      </c>
      <c r="K251" s="11">
        <v>1</v>
      </c>
      <c r="M251" s="64">
        <v>36</v>
      </c>
    </row>
    <row r="252" spans="1:13" x14ac:dyDescent="0.3">
      <c r="A252" s="5" t="s">
        <v>215</v>
      </c>
      <c r="B252" s="20" t="s">
        <v>228</v>
      </c>
      <c r="C252" s="20">
        <v>16</v>
      </c>
      <c r="D252" s="20">
        <v>17</v>
      </c>
      <c r="E252" s="21">
        <v>31</v>
      </c>
      <c r="F252" s="22">
        <v>1</v>
      </c>
      <c r="J252" s="10" t="s">
        <v>203</v>
      </c>
      <c r="K252" s="11">
        <v>1</v>
      </c>
      <c r="M252" s="10" t="s">
        <v>59</v>
      </c>
    </row>
    <row r="253" spans="1:13" x14ac:dyDescent="0.3">
      <c r="A253" s="5" t="s">
        <v>215</v>
      </c>
      <c r="B253" s="6" t="s">
        <v>224</v>
      </c>
      <c r="C253" s="6">
        <v>18</v>
      </c>
      <c r="D253" s="6">
        <v>20</v>
      </c>
      <c r="E253" s="17">
        <v>36</v>
      </c>
      <c r="F253" s="7">
        <f>1/COUNTIF(Table4[DESTINATION],B253)</f>
        <v>1</v>
      </c>
      <c r="J253" s="10" t="s">
        <v>204</v>
      </c>
      <c r="K253" s="11">
        <v>1</v>
      </c>
      <c r="M253" s="62">
        <v>18</v>
      </c>
    </row>
    <row r="254" spans="1:13" x14ac:dyDescent="0.3">
      <c r="A254" s="5" t="s">
        <v>215</v>
      </c>
      <c r="B254" s="6" t="s">
        <v>232</v>
      </c>
      <c r="C254" s="6">
        <v>17</v>
      </c>
      <c r="D254" s="6">
        <v>18</v>
      </c>
      <c r="E254" s="17">
        <v>34</v>
      </c>
      <c r="F254" s="7">
        <f>1/COUNTIF(Table4[DESTINATION],B254)</f>
        <v>1</v>
      </c>
      <c r="J254" s="10" t="s">
        <v>205</v>
      </c>
      <c r="K254" s="11">
        <v>1</v>
      </c>
      <c r="M254" s="63">
        <v>20</v>
      </c>
    </row>
    <row r="255" spans="1:13" x14ac:dyDescent="0.3">
      <c r="A255" s="5" t="s">
        <v>234</v>
      </c>
      <c r="B255" s="6" t="s">
        <v>414</v>
      </c>
      <c r="C255" s="6">
        <v>13</v>
      </c>
      <c r="D255" s="6">
        <v>15</v>
      </c>
      <c r="E255" s="17">
        <v>26</v>
      </c>
      <c r="F255" s="7">
        <v>1</v>
      </c>
      <c r="J255" s="10" t="s">
        <v>206</v>
      </c>
      <c r="K255" s="11">
        <v>1</v>
      </c>
      <c r="M255" s="64">
        <v>36</v>
      </c>
    </row>
    <row r="256" spans="1:13" x14ac:dyDescent="0.3">
      <c r="A256" s="5" t="s">
        <v>234</v>
      </c>
      <c r="B256" s="6" t="s">
        <v>235</v>
      </c>
      <c r="C256" s="6">
        <v>14</v>
      </c>
      <c r="D256" s="6">
        <v>16</v>
      </c>
      <c r="E256" s="17">
        <v>29</v>
      </c>
      <c r="F256" s="7">
        <f>1/COUNTIF(Table4[DESTINATION],B256)</f>
        <v>1</v>
      </c>
      <c r="J256" s="10" t="s">
        <v>207</v>
      </c>
      <c r="K256" s="11">
        <v>1</v>
      </c>
      <c r="M256" s="10" t="s">
        <v>417</v>
      </c>
    </row>
    <row r="257" spans="1:13" x14ac:dyDescent="0.3">
      <c r="A257" s="5" t="s">
        <v>234</v>
      </c>
      <c r="B257" s="6" t="s">
        <v>236</v>
      </c>
      <c r="C257" s="6">
        <v>14</v>
      </c>
      <c r="D257" s="6">
        <v>16</v>
      </c>
      <c r="E257" s="17">
        <v>29</v>
      </c>
      <c r="F257" s="7">
        <f>1/COUNTIF(Table4[DESTINATION],B257)</f>
        <v>1</v>
      </c>
      <c r="J257" s="9" t="s">
        <v>208</v>
      </c>
      <c r="K257" s="11">
        <v>5</v>
      </c>
      <c r="M257" s="62">
        <v>16</v>
      </c>
    </row>
    <row r="258" spans="1:13" x14ac:dyDescent="0.3">
      <c r="A258" s="5" t="s">
        <v>234</v>
      </c>
      <c r="B258" s="6" t="s">
        <v>240</v>
      </c>
      <c r="C258" s="6">
        <v>14</v>
      </c>
      <c r="D258" s="6">
        <v>16</v>
      </c>
      <c r="E258" s="17">
        <v>29</v>
      </c>
      <c r="F258" s="7">
        <f>1/COUNTIF(Table4[DESTINATION],B258)</f>
        <v>1</v>
      </c>
      <c r="J258" s="10" t="s">
        <v>209</v>
      </c>
      <c r="K258" s="11">
        <v>1</v>
      </c>
      <c r="M258" s="63">
        <v>17</v>
      </c>
    </row>
    <row r="259" spans="1:13" x14ac:dyDescent="0.3">
      <c r="A259" s="5" t="s">
        <v>234</v>
      </c>
      <c r="B259" s="6" t="s">
        <v>241</v>
      </c>
      <c r="C259" s="6">
        <v>13</v>
      </c>
      <c r="D259" s="6">
        <v>15</v>
      </c>
      <c r="E259" s="17">
        <v>26</v>
      </c>
      <c r="F259" s="7">
        <f>1/COUNTIF(Table4[DESTINATION],B259)</f>
        <v>1</v>
      </c>
      <c r="J259" s="10" t="s">
        <v>354</v>
      </c>
      <c r="K259" s="11">
        <v>1</v>
      </c>
      <c r="M259" s="64">
        <v>31</v>
      </c>
    </row>
    <row r="260" spans="1:13" x14ac:dyDescent="0.3">
      <c r="A260" s="5" t="s">
        <v>234</v>
      </c>
      <c r="B260" s="6" t="s">
        <v>242</v>
      </c>
      <c r="C260" s="6">
        <v>13</v>
      </c>
      <c r="D260" s="6">
        <v>15</v>
      </c>
      <c r="E260" s="17">
        <v>26</v>
      </c>
      <c r="F260" s="7">
        <f>1/COUNTIF(Table4[DESTINATION],B260)</f>
        <v>1</v>
      </c>
      <c r="J260" s="10" t="s">
        <v>210</v>
      </c>
      <c r="K260" s="11">
        <v>1</v>
      </c>
      <c r="M260" s="9" t="s">
        <v>60</v>
      </c>
    </row>
    <row r="261" spans="1:13" x14ac:dyDescent="0.3">
      <c r="A261" s="5" t="s">
        <v>234</v>
      </c>
      <c r="B261" s="6" t="s">
        <v>243</v>
      </c>
      <c r="C261" s="6">
        <v>14</v>
      </c>
      <c r="D261" s="6">
        <v>16</v>
      </c>
      <c r="E261" s="17">
        <v>29</v>
      </c>
      <c r="F261" s="7">
        <f>1/COUNTIF(Table4[DESTINATION],B261)</f>
        <v>1</v>
      </c>
      <c r="J261" s="10" t="s">
        <v>211</v>
      </c>
      <c r="K261" s="11">
        <v>1</v>
      </c>
      <c r="M261" s="10" t="s">
        <v>61</v>
      </c>
    </row>
    <row r="262" spans="1:13" x14ac:dyDescent="0.3">
      <c r="A262" s="5" t="s">
        <v>234</v>
      </c>
      <c r="B262" s="6" t="s">
        <v>244</v>
      </c>
      <c r="C262" s="6">
        <v>13</v>
      </c>
      <c r="D262" s="6">
        <v>15</v>
      </c>
      <c r="E262" s="17">
        <v>26</v>
      </c>
      <c r="F262" s="7">
        <f>1/COUNTIF(Table4[DESTINATION],B262)</f>
        <v>1</v>
      </c>
      <c r="J262" s="10" t="s">
        <v>499</v>
      </c>
      <c r="K262" s="11">
        <v>1</v>
      </c>
      <c r="M262" s="62">
        <v>16</v>
      </c>
    </row>
    <row r="263" spans="1:13" x14ac:dyDescent="0.3">
      <c r="A263" s="5" t="s">
        <v>234</v>
      </c>
      <c r="B263" s="20" t="s">
        <v>239</v>
      </c>
      <c r="C263" s="20">
        <v>14</v>
      </c>
      <c r="D263" s="20">
        <v>16</v>
      </c>
      <c r="E263" s="21">
        <v>29</v>
      </c>
      <c r="F263" s="22">
        <v>1</v>
      </c>
      <c r="J263" s="9" t="s">
        <v>212</v>
      </c>
      <c r="K263" s="11">
        <v>3</v>
      </c>
      <c r="M263" s="63">
        <v>17</v>
      </c>
    </row>
    <row r="264" spans="1:13" x14ac:dyDescent="0.3">
      <c r="A264" s="5" t="s">
        <v>234</v>
      </c>
      <c r="B264" s="6" t="s">
        <v>238</v>
      </c>
      <c r="C264" s="6">
        <v>16</v>
      </c>
      <c r="D264" s="6">
        <v>17</v>
      </c>
      <c r="E264" s="17">
        <v>31</v>
      </c>
      <c r="F264" s="7">
        <f>1/COUNTIF(Table4[DESTINATION],B264)</f>
        <v>1</v>
      </c>
      <c r="J264" s="10" t="s">
        <v>213</v>
      </c>
      <c r="K264" s="11">
        <v>1</v>
      </c>
      <c r="M264" s="64">
        <v>31</v>
      </c>
    </row>
    <row r="265" spans="1:13" x14ac:dyDescent="0.3">
      <c r="A265" s="5" t="s">
        <v>234</v>
      </c>
      <c r="B265" s="20" t="s">
        <v>237</v>
      </c>
      <c r="C265" s="20">
        <v>17</v>
      </c>
      <c r="D265" s="20">
        <v>18</v>
      </c>
      <c r="E265" s="21">
        <v>34</v>
      </c>
      <c r="F265" s="22">
        <v>1</v>
      </c>
      <c r="J265" s="10" t="s">
        <v>214</v>
      </c>
      <c r="K265" s="11">
        <v>1</v>
      </c>
      <c r="M265" s="10" t="s">
        <v>62</v>
      </c>
    </row>
    <row r="266" spans="1:13" x14ac:dyDescent="0.3">
      <c r="A266" s="5" t="s">
        <v>245</v>
      </c>
      <c r="B266" s="6" t="s">
        <v>414</v>
      </c>
      <c r="C266" s="6">
        <v>13</v>
      </c>
      <c r="D266" s="6">
        <v>15</v>
      </c>
      <c r="E266" s="17">
        <v>26</v>
      </c>
      <c r="F266" s="7">
        <v>1</v>
      </c>
      <c r="J266" s="10" t="s">
        <v>354</v>
      </c>
      <c r="K266" s="11">
        <v>1</v>
      </c>
      <c r="M266" s="62">
        <v>14</v>
      </c>
    </row>
    <row r="267" spans="1:13" x14ac:dyDescent="0.3">
      <c r="A267" s="5" t="s">
        <v>245</v>
      </c>
      <c r="B267" s="6" t="s">
        <v>246</v>
      </c>
      <c r="C267" s="6">
        <v>14</v>
      </c>
      <c r="D267" s="6">
        <v>16</v>
      </c>
      <c r="E267" s="17">
        <v>29</v>
      </c>
      <c r="F267" s="7">
        <f>1/COUNTIF(Table4[DESTINATION],B267)</f>
        <v>1</v>
      </c>
      <c r="J267" s="9" t="s">
        <v>215</v>
      </c>
      <c r="K267" s="11">
        <v>20</v>
      </c>
      <c r="M267" s="63">
        <v>16</v>
      </c>
    </row>
    <row r="268" spans="1:13" x14ac:dyDescent="0.3">
      <c r="A268" s="5" t="s">
        <v>247</v>
      </c>
      <c r="B268" s="6" t="s">
        <v>414</v>
      </c>
      <c r="C268" s="6">
        <v>13</v>
      </c>
      <c r="D268" s="6">
        <v>15</v>
      </c>
      <c r="E268" s="17">
        <v>26</v>
      </c>
      <c r="F268" s="7">
        <v>1</v>
      </c>
      <c r="J268" s="10" t="s">
        <v>216</v>
      </c>
      <c r="K268" s="11">
        <v>1</v>
      </c>
      <c r="M268" s="64">
        <v>29</v>
      </c>
    </row>
    <row r="269" spans="1:13" x14ac:dyDescent="0.3">
      <c r="A269" s="5" t="s">
        <v>247</v>
      </c>
      <c r="B269" s="6" t="s">
        <v>250</v>
      </c>
      <c r="C269" s="6">
        <v>14</v>
      </c>
      <c r="D269" s="6">
        <v>16</v>
      </c>
      <c r="E269" s="17">
        <v>29</v>
      </c>
      <c r="F269" s="7">
        <f>1/COUNTIF(Table4[DESTINATION],B269)</f>
        <v>1</v>
      </c>
      <c r="J269" s="10" t="s">
        <v>217</v>
      </c>
      <c r="K269" s="11">
        <v>1</v>
      </c>
      <c r="M269" s="10" t="s">
        <v>63</v>
      </c>
    </row>
    <row r="270" spans="1:13" x14ac:dyDescent="0.3">
      <c r="A270" s="5" t="s">
        <v>247</v>
      </c>
      <c r="B270" s="6" t="s">
        <v>248</v>
      </c>
      <c r="C270" s="6">
        <v>14</v>
      </c>
      <c r="D270" s="6">
        <v>16</v>
      </c>
      <c r="E270" s="17">
        <v>29</v>
      </c>
      <c r="F270" s="7">
        <f>1/COUNTIF(Table4[DESTINATION],B270)</f>
        <v>1</v>
      </c>
      <c r="J270" s="10" t="s">
        <v>218</v>
      </c>
      <c r="K270" s="11">
        <v>1</v>
      </c>
      <c r="M270" s="62">
        <v>16</v>
      </c>
    </row>
    <row r="271" spans="1:13" x14ac:dyDescent="0.3">
      <c r="A271" s="5" t="s">
        <v>247</v>
      </c>
      <c r="B271" s="6" t="s">
        <v>249</v>
      </c>
      <c r="C271" s="6">
        <v>14</v>
      </c>
      <c r="D271" s="6">
        <v>16</v>
      </c>
      <c r="E271" s="17">
        <v>29</v>
      </c>
      <c r="F271" s="7">
        <f>1/COUNTIF(Table4[DESTINATION],B271)</f>
        <v>1</v>
      </c>
      <c r="J271" s="10" t="s">
        <v>219</v>
      </c>
      <c r="K271" s="11">
        <v>1</v>
      </c>
      <c r="M271" s="63">
        <v>17</v>
      </c>
    </row>
    <row r="272" spans="1:13" x14ac:dyDescent="0.3">
      <c r="A272" s="5" t="s">
        <v>247</v>
      </c>
      <c r="B272" s="6" t="s">
        <v>251</v>
      </c>
      <c r="C272" s="6">
        <v>14</v>
      </c>
      <c r="D272" s="6">
        <v>16</v>
      </c>
      <c r="E272" s="17">
        <v>29</v>
      </c>
      <c r="F272" s="7">
        <f>1/COUNTIF(Table4[DESTINATION],B272)</f>
        <v>1</v>
      </c>
      <c r="J272" s="10" t="s">
        <v>220</v>
      </c>
      <c r="K272" s="11">
        <v>1</v>
      </c>
      <c r="M272" s="64">
        <v>31</v>
      </c>
    </row>
    <row r="273" spans="1:13" x14ac:dyDescent="0.3">
      <c r="A273" s="5" t="s">
        <v>247</v>
      </c>
      <c r="B273" s="20" t="s">
        <v>252</v>
      </c>
      <c r="C273" s="20">
        <v>16</v>
      </c>
      <c r="D273" s="20">
        <v>17</v>
      </c>
      <c r="E273" s="21">
        <v>31</v>
      </c>
      <c r="F273" s="22">
        <v>1</v>
      </c>
      <c r="J273" s="10" t="s">
        <v>221</v>
      </c>
      <c r="K273" s="11">
        <v>1</v>
      </c>
      <c r="M273" s="10" t="s">
        <v>64</v>
      </c>
    </row>
    <row r="274" spans="1:13" x14ac:dyDescent="0.3">
      <c r="A274" s="5" t="s">
        <v>247</v>
      </c>
      <c r="B274" s="6" t="s">
        <v>253</v>
      </c>
      <c r="C274" s="6">
        <v>17</v>
      </c>
      <c r="D274" s="6">
        <v>18</v>
      </c>
      <c r="E274" s="17">
        <v>34</v>
      </c>
      <c r="F274" s="7">
        <v>1</v>
      </c>
      <c r="J274" s="10" t="s">
        <v>222</v>
      </c>
      <c r="K274" s="11">
        <v>1</v>
      </c>
      <c r="M274" s="62">
        <v>16</v>
      </c>
    </row>
    <row r="275" spans="1:13" x14ac:dyDescent="0.3">
      <c r="A275" s="5" t="s">
        <v>247</v>
      </c>
      <c r="B275" s="6" t="s">
        <v>254</v>
      </c>
      <c r="C275" s="6">
        <v>16</v>
      </c>
      <c r="D275" s="6">
        <v>17</v>
      </c>
      <c r="E275" s="17">
        <v>31</v>
      </c>
      <c r="F275" s="7">
        <f>1/COUNTIF(Table4[DESTINATION],B275)</f>
        <v>1</v>
      </c>
      <c r="J275" s="10" t="s">
        <v>223</v>
      </c>
      <c r="K275" s="11">
        <v>1</v>
      </c>
      <c r="M275" s="63">
        <v>17</v>
      </c>
    </row>
    <row r="276" spans="1:13" x14ac:dyDescent="0.3">
      <c r="A276" s="5" t="s">
        <v>255</v>
      </c>
      <c r="B276" s="6" t="s">
        <v>414</v>
      </c>
      <c r="C276" s="6">
        <v>13</v>
      </c>
      <c r="D276" s="6">
        <v>15</v>
      </c>
      <c r="E276" s="17">
        <v>26</v>
      </c>
      <c r="F276" s="7">
        <v>1</v>
      </c>
      <c r="J276" s="10" t="s">
        <v>224</v>
      </c>
      <c r="K276" s="11">
        <v>1</v>
      </c>
      <c r="M276" s="64">
        <v>31</v>
      </c>
    </row>
    <row r="277" spans="1:13" x14ac:dyDescent="0.3">
      <c r="A277" s="5" t="s">
        <v>255</v>
      </c>
      <c r="B277" s="6" t="s">
        <v>258</v>
      </c>
      <c r="C277" s="6">
        <v>14</v>
      </c>
      <c r="D277" s="6">
        <v>16</v>
      </c>
      <c r="E277" s="17">
        <v>29</v>
      </c>
      <c r="F277" s="7">
        <f>1/COUNTIF(Table4[DESTINATION],B277)</f>
        <v>1</v>
      </c>
      <c r="J277" s="10" t="s">
        <v>225</v>
      </c>
      <c r="K277" s="11">
        <v>1</v>
      </c>
      <c r="M277" s="10" t="s">
        <v>65</v>
      </c>
    </row>
    <row r="278" spans="1:13" x14ac:dyDescent="0.3">
      <c r="A278" s="5" t="s">
        <v>255</v>
      </c>
      <c r="B278" s="6" t="s">
        <v>259</v>
      </c>
      <c r="C278" s="6">
        <v>13</v>
      </c>
      <c r="D278" s="6">
        <v>15</v>
      </c>
      <c r="E278" s="17">
        <v>26</v>
      </c>
      <c r="F278" s="7">
        <f>1/COUNTIF(Table4[DESTINATION],B278)</f>
        <v>1</v>
      </c>
      <c r="J278" s="10" t="s">
        <v>226</v>
      </c>
      <c r="K278" s="11">
        <v>1</v>
      </c>
      <c r="M278" s="62">
        <v>16</v>
      </c>
    </row>
    <row r="279" spans="1:13" x14ac:dyDescent="0.3">
      <c r="A279" s="5" t="s">
        <v>255</v>
      </c>
      <c r="B279" s="6" t="s">
        <v>267</v>
      </c>
      <c r="C279" s="6">
        <v>14</v>
      </c>
      <c r="D279" s="6">
        <v>16</v>
      </c>
      <c r="E279" s="17">
        <v>29</v>
      </c>
      <c r="F279" s="7">
        <f>1/COUNTIF(Table4[DESTINATION],B279)</f>
        <v>1</v>
      </c>
      <c r="J279" s="10" t="s">
        <v>354</v>
      </c>
      <c r="K279" s="11">
        <v>1</v>
      </c>
      <c r="M279" s="63">
        <v>17</v>
      </c>
    </row>
    <row r="280" spans="1:13" x14ac:dyDescent="0.3">
      <c r="A280" s="5" t="s">
        <v>255</v>
      </c>
      <c r="B280" s="6" t="s">
        <v>256</v>
      </c>
      <c r="C280" s="6">
        <v>14</v>
      </c>
      <c r="D280" s="6">
        <v>16</v>
      </c>
      <c r="E280" s="17">
        <v>29</v>
      </c>
      <c r="F280" s="7">
        <f>1/COUNTIF(Table4[DESTINATION],B280)</f>
        <v>1</v>
      </c>
      <c r="J280" s="10" t="s">
        <v>227</v>
      </c>
      <c r="K280" s="11">
        <v>1</v>
      </c>
      <c r="M280" s="64">
        <v>31</v>
      </c>
    </row>
    <row r="281" spans="1:13" x14ac:dyDescent="0.3">
      <c r="A281" s="5" t="s">
        <v>255</v>
      </c>
      <c r="B281" s="6" t="s">
        <v>257</v>
      </c>
      <c r="C281" s="6">
        <v>14</v>
      </c>
      <c r="D281" s="6">
        <v>16</v>
      </c>
      <c r="E281" s="17">
        <v>29</v>
      </c>
      <c r="F281" s="7">
        <f>1/COUNTIF(Table4[DESTINATION],B281)</f>
        <v>1</v>
      </c>
      <c r="J281" s="10" t="s">
        <v>228</v>
      </c>
      <c r="K281" s="11">
        <v>1</v>
      </c>
      <c r="M281" s="10" t="s">
        <v>354</v>
      </c>
    </row>
    <row r="282" spans="1:13" x14ac:dyDescent="0.3">
      <c r="A282" s="5" t="s">
        <v>255</v>
      </c>
      <c r="B282" s="6" t="s">
        <v>261</v>
      </c>
      <c r="C282" s="6">
        <v>14</v>
      </c>
      <c r="D282" s="6">
        <v>16</v>
      </c>
      <c r="E282" s="17">
        <v>29</v>
      </c>
      <c r="F282" s="7">
        <f>1/COUNTIF(Table4[DESTINATION],B282)</f>
        <v>1</v>
      </c>
      <c r="J282" s="10" t="s">
        <v>229</v>
      </c>
      <c r="K282" s="11">
        <v>1</v>
      </c>
      <c r="M282" s="62">
        <v>13</v>
      </c>
    </row>
    <row r="283" spans="1:13" x14ac:dyDescent="0.3">
      <c r="A283" s="5" t="s">
        <v>255</v>
      </c>
      <c r="B283" s="6" t="s">
        <v>263</v>
      </c>
      <c r="C283" s="6">
        <v>13</v>
      </c>
      <c r="D283" s="6">
        <v>15</v>
      </c>
      <c r="E283" s="17">
        <v>26</v>
      </c>
      <c r="F283" s="7">
        <f>1/COUNTIF(Table4[DESTINATION],B283)</f>
        <v>1</v>
      </c>
      <c r="J283" s="10" t="s">
        <v>230</v>
      </c>
      <c r="K283" s="11">
        <v>1</v>
      </c>
      <c r="M283" s="63">
        <v>15</v>
      </c>
    </row>
    <row r="284" spans="1:13" x14ac:dyDescent="0.3">
      <c r="A284" s="5" t="s">
        <v>255</v>
      </c>
      <c r="B284" s="6" t="s">
        <v>264</v>
      </c>
      <c r="C284" s="6">
        <v>14</v>
      </c>
      <c r="D284" s="6">
        <v>16</v>
      </c>
      <c r="E284" s="17">
        <v>29</v>
      </c>
      <c r="F284" s="7">
        <f>1/COUNTIF(Table4[DESTINATION],B284)</f>
        <v>1</v>
      </c>
      <c r="J284" s="10" t="s">
        <v>231</v>
      </c>
      <c r="K284" s="11">
        <v>1</v>
      </c>
      <c r="M284" s="64">
        <v>26</v>
      </c>
    </row>
    <row r="285" spans="1:13" x14ac:dyDescent="0.3">
      <c r="A285" s="5" t="s">
        <v>255</v>
      </c>
      <c r="B285" s="6" t="s">
        <v>266</v>
      </c>
      <c r="C285" s="6">
        <v>18</v>
      </c>
      <c r="D285" s="6">
        <v>20</v>
      </c>
      <c r="E285" s="17">
        <v>36</v>
      </c>
      <c r="F285" s="7">
        <f>1/COUNTIF(Table4[DESTINATION],B285)</f>
        <v>1</v>
      </c>
      <c r="J285" s="10" t="s">
        <v>232</v>
      </c>
      <c r="K285" s="11">
        <v>1</v>
      </c>
      <c r="M285" s="9" t="s">
        <v>66</v>
      </c>
    </row>
    <row r="286" spans="1:13" x14ac:dyDescent="0.3">
      <c r="A286" s="5" t="s">
        <v>255</v>
      </c>
      <c r="B286" s="6" t="s">
        <v>268</v>
      </c>
      <c r="C286" s="6">
        <v>13</v>
      </c>
      <c r="D286" s="6">
        <v>15</v>
      </c>
      <c r="E286" s="17">
        <v>26</v>
      </c>
      <c r="F286" s="7">
        <f>1/COUNTIF(Table4[DESTINATION],B286)</f>
        <v>1</v>
      </c>
      <c r="J286" s="10" t="s">
        <v>233</v>
      </c>
      <c r="K286" s="11">
        <v>1</v>
      </c>
      <c r="M286" s="10" t="s">
        <v>67</v>
      </c>
    </row>
    <row r="287" spans="1:13" x14ac:dyDescent="0.3">
      <c r="A287" s="5" t="s">
        <v>255</v>
      </c>
      <c r="B287" s="6" t="s">
        <v>426</v>
      </c>
      <c r="C287" s="6">
        <v>16</v>
      </c>
      <c r="D287" s="6">
        <v>17</v>
      </c>
      <c r="E287" s="17">
        <v>31</v>
      </c>
      <c r="F287" s="7">
        <f>1/COUNTIF(Table4[DESTINATION],B287)</f>
        <v>1</v>
      </c>
      <c r="J287" s="10" t="s">
        <v>425</v>
      </c>
      <c r="K287" s="11">
        <v>1</v>
      </c>
      <c r="M287" s="62">
        <v>18</v>
      </c>
    </row>
    <row r="288" spans="1:13" x14ac:dyDescent="0.3">
      <c r="A288" s="5" t="s">
        <v>255</v>
      </c>
      <c r="B288" s="20" t="s">
        <v>260</v>
      </c>
      <c r="C288" s="20">
        <v>14</v>
      </c>
      <c r="D288" s="20">
        <v>16</v>
      </c>
      <c r="E288" s="21">
        <v>29</v>
      </c>
      <c r="F288" s="22">
        <v>1</v>
      </c>
      <c r="J288" s="9" t="s">
        <v>234</v>
      </c>
      <c r="K288" s="11">
        <v>11</v>
      </c>
      <c r="M288" s="63">
        <v>20</v>
      </c>
    </row>
    <row r="289" spans="1:13" x14ac:dyDescent="0.3">
      <c r="A289" s="5" t="s">
        <v>255</v>
      </c>
      <c r="B289" s="6" t="s">
        <v>265</v>
      </c>
      <c r="C289" s="6">
        <v>16</v>
      </c>
      <c r="D289" s="6">
        <v>17</v>
      </c>
      <c r="E289" s="17">
        <v>31</v>
      </c>
      <c r="F289" s="7">
        <f>1/COUNTIF(Table4[DESTINATION],B289)</f>
        <v>1</v>
      </c>
      <c r="J289" s="10" t="s">
        <v>235</v>
      </c>
      <c r="K289" s="11">
        <v>1</v>
      </c>
      <c r="M289" s="64">
        <v>36</v>
      </c>
    </row>
    <row r="290" spans="1:13" x14ac:dyDescent="0.3">
      <c r="A290" s="5" t="s">
        <v>255</v>
      </c>
      <c r="B290" s="6" t="s">
        <v>262</v>
      </c>
      <c r="C290" s="6">
        <v>17</v>
      </c>
      <c r="D290" s="6">
        <v>18</v>
      </c>
      <c r="E290" s="17">
        <v>34</v>
      </c>
      <c r="F290" s="7">
        <f>1/COUNTIF(Table4[DESTINATION],B290)</f>
        <v>1</v>
      </c>
      <c r="J290" s="10" t="s">
        <v>236</v>
      </c>
      <c r="K290" s="11">
        <v>1</v>
      </c>
      <c r="M290" s="10" t="s">
        <v>354</v>
      </c>
    </row>
    <row r="291" spans="1:13" x14ac:dyDescent="0.3">
      <c r="A291" s="5" t="s">
        <v>269</v>
      </c>
      <c r="B291" s="6" t="s">
        <v>414</v>
      </c>
      <c r="C291" s="6">
        <v>13</v>
      </c>
      <c r="D291" s="6">
        <v>15</v>
      </c>
      <c r="E291" s="17">
        <v>26</v>
      </c>
      <c r="F291" s="7">
        <v>1</v>
      </c>
      <c r="J291" s="10" t="s">
        <v>237</v>
      </c>
      <c r="K291" s="11">
        <v>1</v>
      </c>
      <c r="M291" s="62">
        <v>13</v>
      </c>
    </row>
    <row r="292" spans="1:13" x14ac:dyDescent="0.3">
      <c r="A292" s="5" t="s">
        <v>269</v>
      </c>
      <c r="B292" s="20" t="s">
        <v>270</v>
      </c>
      <c r="C292" s="20">
        <v>16</v>
      </c>
      <c r="D292" s="20">
        <v>17</v>
      </c>
      <c r="E292" s="21">
        <v>31</v>
      </c>
      <c r="F292" s="22">
        <v>1</v>
      </c>
      <c r="J292" s="10" t="s">
        <v>238</v>
      </c>
      <c r="K292" s="11">
        <v>1</v>
      </c>
      <c r="M292" s="63">
        <v>15</v>
      </c>
    </row>
    <row r="293" spans="1:13" x14ac:dyDescent="0.3">
      <c r="A293" s="5" t="s">
        <v>269</v>
      </c>
      <c r="B293" s="6" t="s">
        <v>272</v>
      </c>
      <c r="C293" s="6">
        <v>14</v>
      </c>
      <c r="D293" s="6">
        <v>16</v>
      </c>
      <c r="E293" s="17">
        <v>29</v>
      </c>
      <c r="F293" s="7">
        <f>1/COUNTIF(Table4[DESTINATION],B293)</f>
        <v>1</v>
      </c>
      <c r="J293" s="10" t="s">
        <v>239</v>
      </c>
      <c r="K293" s="11">
        <v>1</v>
      </c>
      <c r="M293" s="64">
        <v>26</v>
      </c>
    </row>
    <row r="294" spans="1:13" x14ac:dyDescent="0.3">
      <c r="A294" s="5" t="s">
        <v>269</v>
      </c>
      <c r="B294" s="6" t="s">
        <v>271</v>
      </c>
      <c r="C294" s="6">
        <v>14</v>
      </c>
      <c r="D294" s="6">
        <v>16</v>
      </c>
      <c r="E294" s="17">
        <v>29</v>
      </c>
      <c r="F294" s="7">
        <f>1/COUNTIF(Table4[DESTINATION],B294)</f>
        <v>1</v>
      </c>
      <c r="J294" s="10" t="s">
        <v>240</v>
      </c>
      <c r="K294" s="11">
        <v>1</v>
      </c>
      <c r="M294" s="9" t="s">
        <v>68</v>
      </c>
    </row>
    <row r="295" spans="1:13" x14ac:dyDescent="0.3">
      <c r="A295" s="5" t="s">
        <v>273</v>
      </c>
      <c r="B295" s="6" t="s">
        <v>414</v>
      </c>
      <c r="C295" s="6">
        <v>13</v>
      </c>
      <c r="D295" s="6">
        <v>15</v>
      </c>
      <c r="E295" s="17">
        <v>26</v>
      </c>
      <c r="F295" s="7">
        <v>1</v>
      </c>
      <c r="J295" s="10" t="s">
        <v>241</v>
      </c>
      <c r="K295" s="11">
        <v>1</v>
      </c>
      <c r="M295" s="10" t="s">
        <v>69</v>
      </c>
    </row>
    <row r="296" spans="1:13" x14ac:dyDescent="0.3">
      <c r="A296" s="5" t="s">
        <v>273</v>
      </c>
      <c r="B296" s="6" t="s">
        <v>275</v>
      </c>
      <c r="C296" s="6">
        <v>14</v>
      </c>
      <c r="D296" s="6">
        <v>16</v>
      </c>
      <c r="E296" s="17">
        <v>29</v>
      </c>
      <c r="F296" s="7">
        <v>1</v>
      </c>
      <c r="J296" s="10" t="s">
        <v>242</v>
      </c>
      <c r="K296" s="11">
        <v>1</v>
      </c>
      <c r="M296" s="62">
        <v>14</v>
      </c>
    </row>
    <row r="297" spans="1:13" x14ac:dyDescent="0.3">
      <c r="A297" s="5" t="s">
        <v>273</v>
      </c>
      <c r="B297" s="20" t="s">
        <v>276</v>
      </c>
      <c r="C297" s="20">
        <v>16</v>
      </c>
      <c r="D297" s="20">
        <v>17</v>
      </c>
      <c r="E297" s="21">
        <v>31</v>
      </c>
      <c r="F297" s="22">
        <v>1</v>
      </c>
      <c r="J297" s="10" t="s">
        <v>354</v>
      </c>
      <c r="K297" s="11">
        <v>1</v>
      </c>
      <c r="M297" s="63">
        <v>16</v>
      </c>
    </row>
    <row r="298" spans="1:13" x14ac:dyDescent="0.3">
      <c r="A298" s="5" t="s">
        <v>273</v>
      </c>
      <c r="B298" s="6" t="s">
        <v>277</v>
      </c>
      <c r="C298" s="6">
        <v>16</v>
      </c>
      <c r="D298" s="6">
        <v>17</v>
      </c>
      <c r="E298" s="17">
        <v>31</v>
      </c>
      <c r="F298" s="7">
        <f>1/COUNTIF(Table4[DESTINATION],B298)</f>
        <v>1</v>
      </c>
      <c r="J298" s="10" t="s">
        <v>243</v>
      </c>
      <c r="K298" s="11">
        <v>1</v>
      </c>
      <c r="M298" s="64">
        <v>29</v>
      </c>
    </row>
    <row r="299" spans="1:13" x14ac:dyDescent="0.3">
      <c r="A299" s="5" t="s">
        <v>273</v>
      </c>
      <c r="B299" s="6" t="s">
        <v>274</v>
      </c>
      <c r="C299" s="6">
        <v>18</v>
      </c>
      <c r="D299" s="6">
        <v>20</v>
      </c>
      <c r="E299" s="17">
        <v>36</v>
      </c>
      <c r="F299" s="7">
        <v>1</v>
      </c>
      <c r="J299" s="10" t="s">
        <v>244</v>
      </c>
      <c r="K299" s="11">
        <v>1</v>
      </c>
      <c r="M299" s="10" t="s">
        <v>354</v>
      </c>
    </row>
    <row r="300" spans="1:13" x14ac:dyDescent="0.3">
      <c r="A300" s="5" t="s">
        <v>278</v>
      </c>
      <c r="B300" s="6" t="s">
        <v>414</v>
      </c>
      <c r="C300" s="6">
        <v>13</v>
      </c>
      <c r="D300" s="6">
        <v>15</v>
      </c>
      <c r="E300" s="17">
        <v>26</v>
      </c>
      <c r="F300" s="7">
        <v>1</v>
      </c>
      <c r="J300" s="9" t="s">
        <v>245</v>
      </c>
      <c r="K300" s="11">
        <v>2</v>
      </c>
      <c r="M300" s="62">
        <v>13</v>
      </c>
    </row>
    <row r="301" spans="1:13" x14ac:dyDescent="0.3">
      <c r="A301" s="5" t="s">
        <v>278</v>
      </c>
      <c r="B301" s="20" t="s">
        <v>427</v>
      </c>
      <c r="C301" s="20">
        <v>17</v>
      </c>
      <c r="D301" s="20">
        <v>18</v>
      </c>
      <c r="E301" s="21">
        <v>34</v>
      </c>
      <c r="F301" s="22">
        <v>1</v>
      </c>
      <c r="J301" s="10" t="s">
        <v>246</v>
      </c>
      <c r="K301" s="11">
        <v>1</v>
      </c>
      <c r="M301" s="63">
        <v>15</v>
      </c>
    </row>
    <row r="302" spans="1:13" x14ac:dyDescent="0.3">
      <c r="A302" s="5" t="s">
        <v>278</v>
      </c>
      <c r="B302" s="6" t="s">
        <v>280</v>
      </c>
      <c r="C302" s="6">
        <v>14</v>
      </c>
      <c r="D302" s="6">
        <v>16</v>
      </c>
      <c r="E302" s="17">
        <v>29</v>
      </c>
      <c r="F302" s="7">
        <f>1/COUNTIF(Table4[DESTINATION],B302)</f>
        <v>1</v>
      </c>
      <c r="J302" s="10" t="s">
        <v>354</v>
      </c>
      <c r="K302" s="11">
        <v>1</v>
      </c>
      <c r="M302" s="64">
        <v>26</v>
      </c>
    </row>
    <row r="303" spans="1:13" x14ac:dyDescent="0.3">
      <c r="A303" s="5" t="s">
        <v>278</v>
      </c>
      <c r="B303" s="6" t="s">
        <v>279</v>
      </c>
      <c r="C303" s="6">
        <v>14</v>
      </c>
      <c r="D303" s="6">
        <v>16</v>
      </c>
      <c r="E303" s="17">
        <v>29</v>
      </c>
      <c r="F303" s="7">
        <v>1</v>
      </c>
      <c r="J303" s="9" t="s">
        <v>247</v>
      </c>
      <c r="K303" s="11">
        <v>8</v>
      </c>
      <c r="M303" s="10" t="s">
        <v>70</v>
      </c>
    </row>
    <row r="304" spans="1:13" x14ac:dyDescent="0.3">
      <c r="A304" s="5" t="s">
        <v>281</v>
      </c>
      <c r="B304" s="6" t="s">
        <v>414</v>
      </c>
      <c r="C304" s="6">
        <v>13</v>
      </c>
      <c r="D304" s="6">
        <v>15</v>
      </c>
      <c r="E304" s="17">
        <v>26</v>
      </c>
      <c r="F304" s="7">
        <v>1</v>
      </c>
      <c r="J304" s="10" t="s">
        <v>248</v>
      </c>
      <c r="K304" s="11">
        <v>1</v>
      </c>
      <c r="M304" s="62">
        <v>14</v>
      </c>
    </row>
    <row r="305" spans="1:13" x14ac:dyDescent="0.3">
      <c r="A305" s="5" t="s">
        <v>281</v>
      </c>
      <c r="B305" s="6" t="s">
        <v>283</v>
      </c>
      <c r="C305" s="6">
        <v>14</v>
      </c>
      <c r="D305" s="6">
        <v>16</v>
      </c>
      <c r="E305" s="17">
        <v>29</v>
      </c>
      <c r="F305" s="7">
        <f>1/COUNTIF(Table4[DESTINATION],B305)</f>
        <v>1</v>
      </c>
      <c r="J305" s="10" t="s">
        <v>249</v>
      </c>
      <c r="K305" s="11">
        <v>1</v>
      </c>
      <c r="M305" s="63">
        <v>16</v>
      </c>
    </row>
    <row r="306" spans="1:13" x14ac:dyDescent="0.3">
      <c r="A306" s="5" t="s">
        <v>281</v>
      </c>
      <c r="B306" s="6" t="s">
        <v>282</v>
      </c>
      <c r="C306" s="6">
        <v>16</v>
      </c>
      <c r="D306" s="6">
        <v>17</v>
      </c>
      <c r="E306" s="17">
        <v>31</v>
      </c>
      <c r="F306" s="7">
        <f>1/COUNTIF(Table4[DESTINATION],B306)</f>
        <v>1</v>
      </c>
      <c r="J306" s="10" t="s">
        <v>250</v>
      </c>
      <c r="K306" s="11">
        <v>1</v>
      </c>
      <c r="M306" s="64">
        <v>29</v>
      </c>
    </row>
    <row r="307" spans="1:13" x14ac:dyDescent="0.3">
      <c r="A307" s="5" t="s">
        <v>281</v>
      </c>
      <c r="B307" s="20" t="s">
        <v>428</v>
      </c>
      <c r="C307" s="20">
        <v>14</v>
      </c>
      <c r="D307" s="20">
        <v>16</v>
      </c>
      <c r="E307" s="21">
        <v>29</v>
      </c>
      <c r="F307" s="22">
        <v>1</v>
      </c>
      <c r="J307" s="10" t="s">
        <v>251</v>
      </c>
      <c r="K307" s="11">
        <v>1</v>
      </c>
      <c r="M307" s="9" t="s">
        <v>71</v>
      </c>
    </row>
    <row r="308" spans="1:13" x14ac:dyDescent="0.3">
      <c r="A308" s="5" t="s">
        <v>281</v>
      </c>
      <c r="B308" s="6" t="s">
        <v>284</v>
      </c>
      <c r="C308" s="6">
        <v>16</v>
      </c>
      <c r="D308" s="6">
        <v>17</v>
      </c>
      <c r="E308" s="17">
        <v>31</v>
      </c>
      <c r="F308" s="7">
        <f>1/COUNTIF(Table4[DESTINATION],B308)</f>
        <v>1</v>
      </c>
      <c r="J308" s="10" t="s">
        <v>252</v>
      </c>
      <c r="K308" s="11">
        <v>1</v>
      </c>
      <c r="M308" s="10" t="s">
        <v>72</v>
      </c>
    </row>
    <row r="309" spans="1:13" x14ac:dyDescent="0.3">
      <c r="A309" s="5" t="s">
        <v>281</v>
      </c>
      <c r="B309" s="6" t="s">
        <v>285</v>
      </c>
      <c r="C309" s="6">
        <v>18</v>
      </c>
      <c r="D309" s="6">
        <v>20</v>
      </c>
      <c r="E309" s="17">
        <v>36</v>
      </c>
      <c r="F309" s="7">
        <f>1/COUNTIF(Table4[DESTINATION],B309)</f>
        <v>1</v>
      </c>
      <c r="J309" s="10" t="s">
        <v>354</v>
      </c>
      <c r="K309" s="11">
        <v>1</v>
      </c>
      <c r="M309" s="62">
        <v>16</v>
      </c>
    </row>
    <row r="310" spans="1:13" x14ac:dyDescent="0.3">
      <c r="A310" s="5" t="s">
        <v>286</v>
      </c>
      <c r="B310" s="6" t="s">
        <v>414</v>
      </c>
      <c r="C310" s="6">
        <v>13</v>
      </c>
      <c r="D310" s="6">
        <v>15</v>
      </c>
      <c r="E310" s="17">
        <v>26</v>
      </c>
      <c r="F310" s="7">
        <v>1</v>
      </c>
      <c r="J310" s="10" t="s">
        <v>253</v>
      </c>
      <c r="K310" s="11">
        <v>1</v>
      </c>
      <c r="M310" s="63">
        <v>17</v>
      </c>
    </row>
    <row r="311" spans="1:13" x14ac:dyDescent="0.3">
      <c r="A311" s="5" t="s">
        <v>286</v>
      </c>
      <c r="B311" s="6" t="s">
        <v>290</v>
      </c>
      <c r="C311" s="6">
        <v>14</v>
      </c>
      <c r="D311" s="6">
        <v>16</v>
      </c>
      <c r="E311" s="17">
        <v>29</v>
      </c>
      <c r="F311" s="7">
        <f>1/COUNTIF(Table4[DESTINATION],B311)</f>
        <v>1</v>
      </c>
      <c r="J311" s="10" t="s">
        <v>254</v>
      </c>
      <c r="K311" s="11">
        <v>1</v>
      </c>
      <c r="M311" s="64">
        <v>31</v>
      </c>
    </row>
    <row r="312" spans="1:13" x14ac:dyDescent="0.3">
      <c r="A312" s="5" t="s">
        <v>286</v>
      </c>
      <c r="B312" s="6" t="s">
        <v>297</v>
      </c>
      <c r="C312" s="6">
        <v>14</v>
      </c>
      <c r="D312" s="6">
        <v>16</v>
      </c>
      <c r="E312" s="17">
        <v>29</v>
      </c>
      <c r="F312" s="7">
        <f>1/COUNTIF(Table4[DESTINATION],B312)</f>
        <v>1</v>
      </c>
      <c r="J312" s="9" t="s">
        <v>255</v>
      </c>
      <c r="K312" s="11">
        <v>15</v>
      </c>
      <c r="M312" s="10" t="s">
        <v>73</v>
      </c>
    </row>
    <row r="313" spans="1:13" x14ac:dyDescent="0.3">
      <c r="A313" s="5" t="s">
        <v>286</v>
      </c>
      <c r="B313" s="6" t="s">
        <v>429</v>
      </c>
      <c r="C313" s="6">
        <v>14</v>
      </c>
      <c r="D313" s="6">
        <v>16</v>
      </c>
      <c r="E313" s="17">
        <v>29</v>
      </c>
      <c r="F313" s="7">
        <f>1/COUNTIF(Table4[DESTINATION],B313)</f>
        <v>1</v>
      </c>
      <c r="J313" s="10" t="s">
        <v>256</v>
      </c>
      <c r="K313" s="11">
        <v>1</v>
      </c>
      <c r="M313" s="62">
        <v>14</v>
      </c>
    </row>
    <row r="314" spans="1:13" x14ac:dyDescent="0.3">
      <c r="A314" s="5" t="s">
        <v>286</v>
      </c>
      <c r="B314" s="6" t="s">
        <v>299</v>
      </c>
      <c r="C314" s="6">
        <v>13</v>
      </c>
      <c r="D314" s="6">
        <v>15</v>
      </c>
      <c r="E314" s="17">
        <v>26</v>
      </c>
      <c r="F314" s="7">
        <f>1/COUNTIF(Table4[DESTINATION],B314)</f>
        <v>1</v>
      </c>
      <c r="J314" s="10" t="s">
        <v>257</v>
      </c>
      <c r="K314" s="11">
        <v>1</v>
      </c>
      <c r="M314" s="63">
        <v>16</v>
      </c>
    </row>
    <row r="315" spans="1:13" x14ac:dyDescent="0.3">
      <c r="A315" s="5" t="s">
        <v>286</v>
      </c>
      <c r="B315" s="6" t="s">
        <v>300</v>
      </c>
      <c r="C315" s="6">
        <v>14</v>
      </c>
      <c r="D315" s="6">
        <v>16</v>
      </c>
      <c r="E315" s="17">
        <v>29</v>
      </c>
      <c r="F315" s="7">
        <f>1/COUNTIF(Table4[DESTINATION],B315)</f>
        <v>1</v>
      </c>
      <c r="J315" s="10" t="s">
        <v>258</v>
      </c>
      <c r="K315" s="11">
        <v>1</v>
      </c>
      <c r="M315" s="64">
        <v>29</v>
      </c>
    </row>
    <row r="316" spans="1:13" x14ac:dyDescent="0.3">
      <c r="A316" s="5" t="s">
        <v>286</v>
      </c>
      <c r="B316" s="6" t="s">
        <v>287</v>
      </c>
      <c r="C316" s="6">
        <v>14</v>
      </c>
      <c r="D316" s="6">
        <v>16</v>
      </c>
      <c r="E316" s="17">
        <v>29</v>
      </c>
      <c r="F316" s="7">
        <f>1/COUNTIF(Table4[DESTINATION],B316)</f>
        <v>1</v>
      </c>
      <c r="J316" s="10" t="s">
        <v>259</v>
      </c>
      <c r="K316" s="11">
        <v>1</v>
      </c>
      <c r="M316" s="10" t="s">
        <v>74</v>
      </c>
    </row>
    <row r="317" spans="1:13" x14ac:dyDescent="0.3">
      <c r="A317" s="5" t="s">
        <v>286</v>
      </c>
      <c r="B317" s="6" t="s">
        <v>288</v>
      </c>
      <c r="C317" s="6">
        <v>14</v>
      </c>
      <c r="D317" s="6">
        <v>16</v>
      </c>
      <c r="E317" s="17">
        <v>29</v>
      </c>
      <c r="F317" s="7">
        <f>1/COUNTIF(Table4[DESTINATION],B317)</f>
        <v>1</v>
      </c>
      <c r="J317" s="10" t="s">
        <v>260</v>
      </c>
      <c r="K317" s="11">
        <v>1</v>
      </c>
      <c r="M317" s="62">
        <v>17</v>
      </c>
    </row>
    <row r="318" spans="1:13" x14ac:dyDescent="0.3">
      <c r="A318" s="5" t="s">
        <v>286</v>
      </c>
      <c r="B318" s="6" t="s">
        <v>289</v>
      </c>
      <c r="C318" s="6">
        <v>14</v>
      </c>
      <c r="D318" s="6">
        <v>16</v>
      </c>
      <c r="E318" s="17">
        <v>29</v>
      </c>
      <c r="F318" s="7">
        <f>1/COUNTIF(Table4[DESTINATION],B318)</f>
        <v>1</v>
      </c>
      <c r="J318" s="10" t="s">
        <v>261</v>
      </c>
      <c r="K318" s="11">
        <v>1</v>
      </c>
      <c r="M318" s="63">
        <v>18</v>
      </c>
    </row>
    <row r="319" spans="1:13" x14ac:dyDescent="0.3">
      <c r="A319" s="5" t="s">
        <v>286</v>
      </c>
      <c r="B319" s="6" t="s">
        <v>292</v>
      </c>
      <c r="C319" s="6">
        <v>14</v>
      </c>
      <c r="D319" s="6">
        <v>16</v>
      </c>
      <c r="E319" s="17">
        <v>29</v>
      </c>
      <c r="F319" s="7">
        <f>1/COUNTIF(Table4[DESTINATION],B319)</f>
        <v>1</v>
      </c>
      <c r="J319" s="10" t="s">
        <v>262</v>
      </c>
      <c r="K319" s="11">
        <v>1</v>
      </c>
      <c r="M319" s="64">
        <v>34</v>
      </c>
    </row>
    <row r="320" spans="1:13" x14ac:dyDescent="0.3">
      <c r="A320" s="5" t="s">
        <v>286</v>
      </c>
      <c r="B320" s="6" t="s">
        <v>293</v>
      </c>
      <c r="C320" s="6">
        <v>14</v>
      </c>
      <c r="D320" s="6">
        <v>16</v>
      </c>
      <c r="E320" s="17">
        <v>29</v>
      </c>
      <c r="F320" s="7">
        <f>1/COUNTIF(Table4[DESTINATION],B320)</f>
        <v>1</v>
      </c>
      <c r="J320" s="10" t="s">
        <v>263</v>
      </c>
      <c r="K320" s="11">
        <v>1</v>
      </c>
      <c r="M320" s="10" t="s">
        <v>75</v>
      </c>
    </row>
    <row r="321" spans="1:13" x14ac:dyDescent="0.3">
      <c r="A321" s="5" t="s">
        <v>286</v>
      </c>
      <c r="B321" s="6" t="s">
        <v>294</v>
      </c>
      <c r="C321" s="6">
        <v>16</v>
      </c>
      <c r="D321" s="6">
        <v>17</v>
      </c>
      <c r="E321" s="17">
        <v>31</v>
      </c>
      <c r="F321" s="7">
        <f>1/COUNTIF(Table4[DESTINATION],B321)</f>
        <v>1</v>
      </c>
      <c r="J321" s="10" t="s">
        <v>264</v>
      </c>
      <c r="K321" s="11">
        <v>1</v>
      </c>
      <c r="M321" s="62">
        <v>16</v>
      </c>
    </row>
    <row r="322" spans="1:13" x14ac:dyDescent="0.3">
      <c r="A322" s="5" t="s">
        <v>286</v>
      </c>
      <c r="B322" s="6" t="s">
        <v>295</v>
      </c>
      <c r="C322" s="6">
        <v>14</v>
      </c>
      <c r="D322" s="6">
        <v>16</v>
      </c>
      <c r="E322" s="17">
        <v>29</v>
      </c>
      <c r="F322" s="7">
        <f>1/COUNTIF(Table4[DESTINATION],B322)</f>
        <v>1</v>
      </c>
      <c r="J322" s="10" t="s">
        <v>265</v>
      </c>
      <c r="K322" s="11">
        <v>1</v>
      </c>
      <c r="M322" s="63">
        <v>17</v>
      </c>
    </row>
    <row r="323" spans="1:13" x14ac:dyDescent="0.3">
      <c r="A323" s="5" t="s">
        <v>286</v>
      </c>
      <c r="B323" s="20" t="s">
        <v>298</v>
      </c>
      <c r="C323" s="20">
        <v>14</v>
      </c>
      <c r="D323" s="20">
        <v>16</v>
      </c>
      <c r="E323" s="21">
        <v>29</v>
      </c>
      <c r="F323" s="22">
        <v>1</v>
      </c>
      <c r="J323" s="10" t="s">
        <v>354</v>
      </c>
      <c r="K323" s="11">
        <v>1</v>
      </c>
      <c r="M323" s="64">
        <v>31</v>
      </c>
    </row>
    <row r="324" spans="1:13" x14ac:dyDescent="0.3">
      <c r="A324" s="5" t="s">
        <v>286</v>
      </c>
      <c r="B324" s="6" t="s">
        <v>291</v>
      </c>
      <c r="C324" s="6">
        <v>16</v>
      </c>
      <c r="D324" s="6">
        <v>17</v>
      </c>
      <c r="E324" s="17">
        <v>31</v>
      </c>
      <c r="F324" s="7">
        <v>1</v>
      </c>
      <c r="J324" s="10" t="s">
        <v>266</v>
      </c>
      <c r="K324" s="11">
        <v>1</v>
      </c>
      <c r="M324" s="10" t="s">
        <v>76</v>
      </c>
    </row>
    <row r="325" spans="1:13" x14ac:dyDescent="0.3">
      <c r="A325" s="5" t="s">
        <v>286</v>
      </c>
      <c r="B325" s="6" t="s">
        <v>296</v>
      </c>
      <c r="C325" s="6">
        <v>13</v>
      </c>
      <c r="D325" s="6">
        <v>15</v>
      </c>
      <c r="E325" s="17">
        <v>26</v>
      </c>
      <c r="F325" s="7">
        <f>1/COUNTIF(Table4[DESTINATION],B325)</f>
        <v>1</v>
      </c>
      <c r="J325" s="10" t="s">
        <v>267</v>
      </c>
      <c r="K325" s="11">
        <v>1</v>
      </c>
      <c r="M325" s="62">
        <v>16</v>
      </c>
    </row>
    <row r="326" spans="1:13" x14ac:dyDescent="0.3">
      <c r="A326" s="5" t="s">
        <v>301</v>
      </c>
      <c r="B326" s="6" t="s">
        <v>414</v>
      </c>
      <c r="C326" s="6">
        <v>13</v>
      </c>
      <c r="D326" s="6">
        <v>15</v>
      </c>
      <c r="E326" s="17">
        <v>26</v>
      </c>
      <c r="F326" s="7">
        <v>1</v>
      </c>
      <c r="J326" s="10" t="s">
        <v>268</v>
      </c>
      <c r="K326" s="11">
        <v>1</v>
      </c>
      <c r="M326" s="63">
        <v>17</v>
      </c>
    </row>
    <row r="327" spans="1:13" x14ac:dyDescent="0.3">
      <c r="A327" s="5" t="s">
        <v>301</v>
      </c>
      <c r="B327" s="6" t="s">
        <v>304</v>
      </c>
      <c r="C327" s="6">
        <v>14</v>
      </c>
      <c r="D327" s="6">
        <v>16</v>
      </c>
      <c r="E327" s="17">
        <v>29</v>
      </c>
      <c r="F327" s="7">
        <f>1/COUNTIF(Table4[DESTINATION],B327)</f>
        <v>1</v>
      </c>
      <c r="J327" s="10" t="s">
        <v>426</v>
      </c>
      <c r="K327" s="11">
        <v>1</v>
      </c>
      <c r="M327" s="64">
        <v>31</v>
      </c>
    </row>
    <row r="328" spans="1:13" x14ac:dyDescent="0.3">
      <c r="A328" s="5" t="s">
        <v>301</v>
      </c>
      <c r="B328" s="20" t="s">
        <v>305</v>
      </c>
      <c r="C328" s="20">
        <v>14</v>
      </c>
      <c r="D328" s="20">
        <v>16</v>
      </c>
      <c r="E328" s="21">
        <v>29</v>
      </c>
      <c r="F328" s="22">
        <v>1</v>
      </c>
      <c r="J328" s="9" t="s">
        <v>269</v>
      </c>
      <c r="K328" s="11">
        <v>4</v>
      </c>
      <c r="M328" s="10" t="s">
        <v>77</v>
      </c>
    </row>
    <row r="329" spans="1:13" x14ac:dyDescent="0.3">
      <c r="A329" s="5" t="s">
        <v>301</v>
      </c>
      <c r="B329" s="6" t="s">
        <v>302</v>
      </c>
      <c r="C329" s="6">
        <v>16</v>
      </c>
      <c r="D329" s="6">
        <v>17</v>
      </c>
      <c r="E329" s="17">
        <v>31</v>
      </c>
      <c r="F329" s="7">
        <f>1/COUNTIF(Table4[DESTINATION],B329)</f>
        <v>1</v>
      </c>
      <c r="J329" s="10" t="s">
        <v>270</v>
      </c>
      <c r="K329" s="11">
        <v>1</v>
      </c>
      <c r="M329" s="62">
        <v>14</v>
      </c>
    </row>
    <row r="330" spans="1:13" x14ac:dyDescent="0.3">
      <c r="A330" s="5" t="s">
        <v>301</v>
      </c>
      <c r="B330" s="6" t="s">
        <v>303</v>
      </c>
      <c r="C330" s="6">
        <v>18</v>
      </c>
      <c r="D330" s="6">
        <v>20</v>
      </c>
      <c r="E330" s="17">
        <v>36</v>
      </c>
      <c r="F330" s="7">
        <f>1/COUNTIF(Table4[DESTINATION],B330)</f>
        <v>1</v>
      </c>
      <c r="J330" s="10" t="s">
        <v>271</v>
      </c>
      <c r="K330" s="11">
        <v>1</v>
      </c>
      <c r="M330" s="63">
        <v>16</v>
      </c>
    </row>
    <row r="331" spans="1:13" x14ac:dyDescent="0.3">
      <c r="A331" s="5" t="s">
        <v>306</v>
      </c>
      <c r="B331" s="6" t="s">
        <v>414</v>
      </c>
      <c r="C331" s="6">
        <v>13</v>
      </c>
      <c r="D331" s="6">
        <v>15</v>
      </c>
      <c r="E331" s="17">
        <v>26</v>
      </c>
      <c r="F331" s="7">
        <v>1</v>
      </c>
      <c r="J331" s="10" t="s">
        <v>354</v>
      </c>
      <c r="K331" s="11">
        <v>1</v>
      </c>
      <c r="M331" s="64">
        <v>29</v>
      </c>
    </row>
    <row r="332" spans="1:13" x14ac:dyDescent="0.3">
      <c r="A332" s="5" t="s">
        <v>306</v>
      </c>
      <c r="B332" s="6" t="s">
        <v>307</v>
      </c>
      <c r="C332" s="6">
        <v>13</v>
      </c>
      <c r="D332" s="6">
        <v>15</v>
      </c>
      <c r="E332" s="17">
        <v>26</v>
      </c>
      <c r="F332" s="7">
        <f>1/COUNTIF(Table4[DESTINATION],B332)</f>
        <v>1</v>
      </c>
      <c r="J332" s="10" t="s">
        <v>272</v>
      </c>
      <c r="K332" s="11">
        <v>1</v>
      </c>
      <c r="M332" s="10" t="s">
        <v>78</v>
      </c>
    </row>
    <row r="333" spans="1:13" x14ac:dyDescent="0.3">
      <c r="A333" s="5" t="s">
        <v>306</v>
      </c>
      <c r="B333" s="6" t="s">
        <v>309</v>
      </c>
      <c r="C333" s="6">
        <v>16</v>
      </c>
      <c r="D333" s="6">
        <v>17</v>
      </c>
      <c r="E333" s="17">
        <v>31</v>
      </c>
      <c r="F333" s="7">
        <f>1/COUNTIF(Table4[DESTINATION],B333)</f>
        <v>1</v>
      </c>
      <c r="J333" s="9" t="s">
        <v>273</v>
      </c>
      <c r="K333" s="11">
        <v>5</v>
      </c>
      <c r="M333" s="62">
        <v>16</v>
      </c>
    </row>
    <row r="334" spans="1:13" x14ac:dyDescent="0.3">
      <c r="A334" s="5" t="s">
        <v>306</v>
      </c>
      <c r="B334" s="6" t="s">
        <v>310</v>
      </c>
      <c r="C334" s="6">
        <v>14</v>
      </c>
      <c r="D334" s="6">
        <v>16</v>
      </c>
      <c r="E334" s="17">
        <v>29</v>
      </c>
      <c r="F334" s="7">
        <f>1/COUNTIF(Table4[DESTINATION],B334)</f>
        <v>1</v>
      </c>
      <c r="J334" s="10" t="s">
        <v>274</v>
      </c>
      <c r="K334" s="11">
        <v>1</v>
      </c>
      <c r="M334" s="63">
        <v>17</v>
      </c>
    </row>
    <row r="335" spans="1:13" x14ac:dyDescent="0.3">
      <c r="A335" s="5" t="s">
        <v>306</v>
      </c>
      <c r="B335" s="6" t="s">
        <v>312</v>
      </c>
      <c r="C335" s="6">
        <v>13</v>
      </c>
      <c r="D335" s="6">
        <v>15</v>
      </c>
      <c r="E335" s="17">
        <v>26</v>
      </c>
      <c r="F335" s="7">
        <f>1/COUNTIF(Table4[DESTINATION],B335)</f>
        <v>1</v>
      </c>
      <c r="J335" s="10" t="s">
        <v>275</v>
      </c>
      <c r="K335" s="11">
        <v>1</v>
      </c>
      <c r="M335" s="64">
        <v>31</v>
      </c>
    </row>
    <row r="336" spans="1:13" x14ac:dyDescent="0.3">
      <c r="A336" s="5" t="s">
        <v>306</v>
      </c>
      <c r="B336" s="6" t="s">
        <v>313</v>
      </c>
      <c r="C336" s="6">
        <v>14</v>
      </c>
      <c r="D336" s="6">
        <v>16</v>
      </c>
      <c r="E336" s="17">
        <v>29</v>
      </c>
      <c r="F336" s="7">
        <f>1/COUNTIF(Table4[DESTINATION],B336)</f>
        <v>1</v>
      </c>
      <c r="J336" s="10" t="s">
        <v>276</v>
      </c>
      <c r="K336" s="11">
        <v>1</v>
      </c>
      <c r="M336" s="10" t="s">
        <v>79</v>
      </c>
    </row>
    <row r="337" spans="1:13" x14ac:dyDescent="0.3">
      <c r="A337" s="5" t="s">
        <v>306</v>
      </c>
      <c r="B337" s="6" t="s">
        <v>314</v>
      </c>
      <c r="C337" s="6">
        <v>14</v>
      </c>
      <c r="D337" s="6">
        <v>16</v>
      </c>
      <c r="E337" s="17">
        <v>29</v>
      </c>
      <c r="F337" s="7">
        <f>1/COUNTIF(Table4[DESTINATION],B337)</f>
        <v>1</v>
      </c>
      <c r="J337" s="10" t="s">
        <v>277</v>
      </c>
      <c r="K337" s="11">
        <v>1</v>
      </c>
      <c r="M337" s="62">
        <v>13</v>
      </c>
    </row>
    <row r="338" spans="1:13" x14ac:dyDescent="0.3">
      <c r="A338" s="5" t="s">
        <v>306</v>
      </c>
      <c r="B338" s="6" t="s">
        <v>315</v>
      </c>
      <c r="C338" s="6">
        <v>14</v>
      </c>
      <c r="D338" s="6">
        <v>16</v>
      </c>
      <c r="E338" s="17">
        <v>29</v>
      </c>
      <c r="F338" s="7">
        <f>1/COUNTIF(Table4[DESTINATION],B338)</f>
        <v>1</v>
      </c>
      <c r="J338" s="10" t="s">
        <v>354</v>
      </c>
      <c r="K338" s="11">
        <v>1</v>
      </c>
      <c r="M338" s="63">
        <v>15</v>
      </c>
    </row>
    <row r="339" spans="1:13" x14ac:dyDescent="0.3">
      <c r="A339" s="5" t="s">
        <v>306</v>
      </c>
      <c r="B339" s="20" t="s">
        <v>311</v>
      </c>
      <c r="C339" s="20">
        <v>14</v>
      </c>
      <c r="D339" s="20">
        <v>16</v>
      </c>
      <c r="E339" s="21">
        <v>29</v>
      </c>
      <c r="F339" s="22">
        <v>1</v>
      </c>
      <c r="J339" s="9" t="s">
        <v>278</v>
      </c>
      <c r="K339" s="11">
        <v>4</v>
      </c>
      <c r="M339" s="64">
        <v>26</v>
      </c>
    </row>
    <row r="340" spans="1:13" x14ac:dyDescent="0.3">
      <c r="A340" s="5" t="s">
        <v>306</v>
      </c>
      <c r="B340" s="6" t="s">
        <v>308</v>
      </c>
      <c r="C340" s="6">
        <v>16</v>
      </c>
      <c r="D340" s="6">
        <v>17</v>
      </c>
      <c r="E340" s="17">
        <v>31</v>
      </c>
      <c r="F340" s="7">
        <f>1/COUNTIF(Table4[DESTINATION],B340)</f>
        <v>1</v>
      </c>
      <c r="J340" s="10" t="s">
        <v>279</v>
      </c>
      <c r="K340" s="11">
        <v>1</v>
      </c>
      <c r="M340" s="10" t="s">
        <v>80</v>
      </c>
    </row>
    <row r="341" spans="1:13" x14ac:dyDescent="0.3">
      <c r="A341" s="5" t="s">
        <v>306</v>
      </c>
      <c r="B341" s="6" t="s">
        <v>67</v>
      </c>
      <c r="C341" s="6">
        <v>18</v>
      </c>
      <c r="D341" s="6">
        <v>20</v>
      </c>
      <c r="E341" s="17">
        <v>36</v>
      </c>
      <c r="F341" s="7">
        <v>1</v>
      </c>
      <c r="J341" s="10" t="s">
        <v>354</v>
      </c>
      <c r="K341" s="11">
        <v>1</v>
      </c>
      <c r="M341" s="62">
        <v>16</v>
      </c>
    </row>
    <row r="342" spans="1:13" x14ac:dyDescent="0.3">
      <c r="A342" s="5" t="s">
        <v>316</v>
      </c>
      <c r="B342" s="6" t="s">
        <v>414</v>
      </c>
      <c r="C342" s="6">
        <v>13</v>
      </c>
      <c r="D342" s="6">
        <v>15</v>
      </c>
      <c r="E342" s="17">
        <v>26</v>
      </c>
      <c r="F342" s="7">
        <v>1</v>
      </c>
      <c r="J342" s="10" t="s">
        <v>280</v>
      </c>
      <c r="K342" s="11">
        <v>1</v>
      </c>
      <c r="M342" s="63">
        <v>17</v>
      </c>
    </row>
    <row r="343" spans="1:13" x14ac:dyDescent="0.3">
      <c r="A343" s="5" t="s">
        <v>316</v>
      </c>
      <c r="B343" s="6" t="s">
        <v>319</v>
      </c>
      <c r="C343" s="6">
        <v>16</v>
      </c>
      <c r="D343" s="6">
        <v>17</v>
      </c>
      <c r="E343" s="17">
        <v>31</v>
      </c>
      <c r="F343" s="7">
        <f>1/COUNTIF(Table4[DESTINATION],B343)</f>
        <v>1</v>
      </c>
      <c r="J343" s="10" t="s">
        <v>427</v>
      </c>
      <c r="K343" s="11">
        <v>1</v>
      </c>
      <c r="M343" s="64">
        <v>31</v>
      </c>
    </row>
    <row r="344" spans="1:13" x14ac:dyDescent="0.3">
      <c r="A344" s="5" t="s">
        <v>316</v>
      </c>
      <c r="B344" s="20" t="s">
        <v>317</v>
      </c>
      <c r="C344" s="20">
        <v>16</v>
      </c>
      <c r="D344" s="20">
        <v>17</v>
      </c>
      <c r="E344" s="21">
        <v>31</v>
      </c>
      <c r="F344" s="22">
        <v>1</v>
      </c>
      <c r="J344" s="9" t="s">
        <v>281</v>
      </c>
      <c r="K344" s="11">
        <v>6</v>
      </c>
      <c r="M344" s="10" t="s">
        <v>81</v>
      </c>
    </row>
    <row r="345" spans="1:13" x14ac:dyDescent="0.3">
      <c r="A345" s="5" t="s">
        <v>316</v>
      </c>
      <c r="B345" s="6" t="s">
        <v>320</v>
      </c>
      <c r="C345" s="6">
        <v>14</v>
      </c>
      <c r="D345" s="6">
        <v>16</v>
      </c>
      <c r="E345" s="17">
        <v>29</v>
      </c>
      <c r="F345" s="7">
        <f>1/COUNTIF(Table4[DESTINATION],B345)</f>
        <v>1</v>
      </c>
      <c r="J345" s="10" t="s">
        <v>282</v>
      </c>
      <c r="K345" s="11">
        <v>1</v>
      </c>
      <c r="M345" s="62">
        <v>16</v>
      </c>
    </row>
    <row r="346" spans="1:13" x14ac:dyDescent="0.3">
      <c r="A346" s="5" t="s">
        <v>316</v>
      </c>
      <c r="B346" s="6" t="s">
        <v>318</v>
      </c>
      <c r="C346" s="6">
        <v>18</v>
      </c>
      <c r="D346" s="6">
        <v>20</v>
      </c>
      <c r="E346" s="17">
        <v>36</v>
      </c>
      <c r="F346" s="7">
        <v>1</v>
      </c>
      <c r="J346" s="10" t="s">
        <v>283</v>
      </c>
      <c r="K346" s="11">
        <v>1</v>
      </c>
      <c r="M346" s="63">
        <v>17</v>
      </c>
    </row>
    <row r="347" spans="1:13" x14ac:dyDescent="0.3">
      <c r="A347" s="5" t="s">
        <v>316</v>
      </c>
      <c r="B347" s="6" t="s">
        <v>430</v>
      </c>
      <c r="C347" s="6">
        <v>18</v>
      </c>
      <c r="D347" s="6">
        <v>20</v>
      </c>
      <c r="E347" s="17">
        <v>36</v>
      </c>
      <c r="F347" s="7">
        <f>1/COUNTIF(Table4[DESTINATION],B347)</f>
        <v>1</v>
      </c>
      <c r="J347" s="10" t="s">
        <v>284</v>
      </c>
      <c r="K347" s="11">
        <v>1</v>
      </c>
      <c r="M347" s="64">
        <v>31</v>
      </c>
    </row>
    <row r="348" spans="1:13" x14ac:dyDescent="0.3">
      <c r="A348" s="5" t="s">
        <v>321</v>
      </c>
      <c r="B348" s="6" t="s">
        <v>414</v>
      </c>
      <c r="C348" s="6">
        <v>13</v>
      </c>
      <c r="D348" s="6">
        <v>15</v>
      </c>
      <c r="E348" s="17">
        <v>26</v>
      </c>
      <c r="F348" s="7">
        <v>1</v>
      </c>
      <c r="J348" s="10" t="s">
        <v>285</v>
      </c>
      <c r="K348" s="11">
        <v>1</v>
      </c>
      <c r="M348" s="10" t="s">
        <v>82</v>
      </c>
    </row>
    <row r="349" spans="1:13" x14ac:dyDescent="0.3">
      <c r="A349" s="5" t="s">
        <v>321</v>
      </c>
      <c r="B349" s="6" t="s">
        <v>328</v>
      </c>
      <c r="C349" s="6">
        <v>17</v>
      </c>
      <c r="D349" s="6">
        <v>18</v>
      </c>
      <c r="E349" s="17">
        <v>34</v>
      </c>
      <c r="F349" s="7">
        <f>1/COUNTIF(Table4[DESTINATION],B349)</f>
        <v>1</v>
      </c>
      <c r="J349" s="10" t="s">
        <v>354</v>
      </c>
      <c r="K349" s="11">
        <v>1</v>
      </c>
      <c r="M349" s="62">
        <v>16</v>
      </c>
    </row>
    <row r="350" spans="1:13" x14ac:dyDescent="0.3">
      <c r="A350" s="5" t="s">
        <v>321</v>
      </c>
      <c r="B350" s="6" t="s">
        <v>322</v>
      </c>
      <c r="C350" s="6">
        <v>17</v>
      </c>
      <c r="D350" s="6">
        <v>18</v>
      </c>
      <c r="E350" s="17">
        <v>34</v>
      </c>
      <c r="F350" s="7">
        <f>1/COUNTIF(Table4[DESTINATION],B350)</f>
        <v>1</v>
      </c>
      <c r="J350" s="10" t="s">
        <v>428</v>
      </c>
      <c r="K350" s="11">
        <v>1</v>
      </c>
      <c r="M350" s="63">
        <v>17</v>
      </c>
    </row>
    <row r="351" spans="1:13" x14ac:dyDescent="0.3">
      <c r="A351" s="5" t="s">
        <v>321</v>
      </c>
      <c r="B351" s="6" t="s">
        <v>323</v>
      </c>
      <c r="C351" s="6">
        <v>17</v>
      </c>
      <c r="D351" s="6">
        <v>18</v>
      </c>
      <c r="E351" s="17">
        <v>34</v>
      </c>
      <c r="F351" s="7">
        <f>1/COUNTIF(Table4[DESTINATION],B351)</f>
        <v>1</v>
      </c>
      <c r="J351" s="9" t="s">
        <v>286</v>
      </c>
      <c r="K351" s="11">
        <v>16</v>
      </c>
      <c r="M351" s="64">
        <v>31</v>
      </c>
    </row>
    <row r="352" spans="1:13" x14ac:dyDescent="0.3">
      <c r="A352" s="5" t="s">
        <v>321</v>
      </c>
      <c r="B352" s="6" t="s">
        <v>324</v>
      </c>
      <c r="C352" s="6">
        <v>17</v>
      </c>
      <c r="D352" s="6">
        <v>18</v>
      </c>
      <c r="E352" s="17">
        <v>34</v>
      </c>
      <c r="F352" s="7">
        <f>1/COUNTIF(Table4[DESTINATION],B352)</f>
        <v>1</v>
      </c>
      <c r="J352" s="10" t="s">
        <v>287</v>
      </c>
      <c r="K352" s="11">
        <v>1</v>
      </c>
      <c r="M352" s="10" t="s">
        <v>83</v>
      </c>
    </row>
    <row r="353" spans="1:13" x14ac:dyDescent="0.3">
      <c r="A353" s="5" t="s">
        <v>321</v>
      </c>
      <c r="B353" s="6" t="s">
        <v>326</v>
      </c>
      <c r="C353" s="6">
        <v>16</v>
      </c>
      <c r="D353" s="6">
        <v>17</v>
      </c>
      <c r="E353" s="17">
        <v>31</v>
      </c>
      <c r="F353" s="7">
        <f>1/COUNTIF(Table4[DESTINATION],B353)</f>
        <v>1</v>
      </c>
      <c r="J353" s="10" t="s">
        <v>288</v>
      </c>
      <c r="K353" s="11">
        <v>1</v>
      </c>
      <c r="M353" s="62">
        <v>16</v>
      </c>
    </row>
    <row r="354" spans="1:13" x14ac:dyDescent="0.3">
      <c r="A354" s="5" t="s">
        <v>321</v>
      </c>
      <c r="B354" s="20" t="s">
        <v>330</v>
      </c>
      <c r="C354" s="20">
        <v>17</v>
      </c>
      <c r="D354" s="20">
        <v>18</v>
      </c>
      <c r="E354" s="21">
        <v>34</v>
      </c>
      <c r="F354" s="22">
        <v>1</v>
      </c>
      <c r="J354" s="10" t="s">
        <v>289</v>
      </c>
      <c r="K354" s="11">
        <v>1</v>
      </c>
      <c r="M354" s="63">
        <v>17</v>
      </c>
    </row>
    <row r="355" spans="1:13" x14ac:dyDescent="0.3">
      <c r="A355" s="5" t="s">
        <v>321</v>
      </c>
      <c r="B355" s="6" t="s">
        <v>329</v>
      </c>
      <c r="C355" s="6">
        <v>16</v>
      </c>
      <c r="D355" s="6">
        <v>17</v>
      </c>
      <c r="E355" s="17">
        <v>31</v>
      </c>
      <c r="F355" s="7">
        <f>1/COUNTIF(Table4[DESTINATION],B355)</f>
        <v>1</v>
      </c>
      <c r="J355" s="10" t="s">
        <v>290</v>
      </c>
      <c r="K355" s="11">
        <v>1</v>
      </c>
      <c r="M355" s="64">
        <v>31</v>
      </c>
    </row>
    <row r="356" spans="1:13" x14ac:dyDescent="0.3">
      <c r="A356" s="5" t="s">
        <v>321</v>
      </c>
      <c r="B356" s="6" t="s">
        <v>325</v>
      </c>
      <c r="C356" s="6">
        <v>17</v>
      </c>
      <c r="D356" s="6">
        <v>18</v>
      </c>
      <c r="E356" s="17">
        <v>34</v>
      </c>
      <c r="F356" s="7">
        <f>1/COUNTIF(Table4[DESTINATION],B356)</f>
        <v>1</v>
      </c>
      <c r="J356" s="10" t="s">
        <v>291</v>
      </c>
      <c r="K356" s="11">
        <v>1</v>
      </c>
      <c r="M356" s="10" t="s">
        <v>354</v>
      </c>
    </row>
    <row r="357" spans="1:13" x14ac:dyDescent="0.3">
      <c r="A357" s="5" t="s">
        <v>321</v>
      </c>
      <c r="B357" s="6" t="s">
        <v>327</v>
      </c>
      <c r="C357" s="6">
        <v>18</v>
      </c>
      <c r="D357" s="6">
        <v>20</v>
      </c>
      <c r="E357" s="17">
        <v>36</v>
      </c>
      <c r="F357" s="7">
        <f>1/COUNTIF(Table4[DESTINATION],B357)</f>
        <v>1</v>
      </c>
      <c r="J357" s="10" t="s">
        <v>292</v>
      </c>
      <c r="K357" s="11">
        <v>1</v>
      </c>
      <c r="M357" s="62">
        <v>13</v>
      </c>
    </row>
    <row r="358" spans="1:13" x14ac:dyDescent="0.3">
      <c r="A358" s="5" t="s">
        <v>331</v>
      </c>
      <c r="B358" s="6" t="s">
        <v>414</v>
      </c>
      <c r="C358" s="6">
        <v>13</v>
      </c>
      <c r="D358" s="6">
        <v>15</v>
      </c>
      <c r="E358" s="17">
        <v>26</v>
      </c>
      <c r="F358" s="7">
        <v>1</v>
      </c>
      <c r="J358" s="10" t="s">
        <v>293</v>
      </c>
      <c r="K358" s="11">
        <v>1</v>
      </c>
      <c r="M358" s="63">
        <v>15</v>
      </c>
    </row>
    <row r="359" spans="1:13" x14ac:dyDescent="0.3">
      <c r="A359" s="5" t="s">
        <v>331</v>
      </c>
      <c r="B359" s="6" t="s">
        <v>333</v>
      </c>
      <c r="C359" s="6">
        <v>14</v>
      </c>
      <c r="D359" s="6">
        <v>16</v>
      </c>
      <c r="E359" s="17">
        <v>29</v>
      </c>
      <c r="F359" s="7">
        <f>1/COUNTIF(Table4[DESTINATION],B359)</f>
        <v>1</v>
      </c>
      <c r="J359" s="10" t="s">
        <v>294</v>
      </c>
      <c r="K359" s="11">
        <v>1</v>
      </c>
      <c r="M359" s="64">
        <v>26</v>
      </c>
    </row>
    <row r="360" spans="1:13" x14ac:dyDescent="0.3">
      <c r="A360" s="5" t="s">
        <v>331</v>
      </c>
      <c r="B360" s="6" t="s">
        <v>332</v>
      </c>
      <c r="C360" s="6">
        <v>13</v>
      </c>
      <c r="D360" s="6">
        <v>15</v>
      </c>
      <c r="E360" s="17">
        <v>26</v>
      </c>
      <c r="F360" s="7">
        <f>1/COUNTIF(Table4[DESTINATION],B360)</f>
        <v>1</v>
      </c>
      <c r="J360" s="10" t="s">
        <v>295</v>
      </c>
      <c r="K360" s="11">
        <v>1</v>
      </c>
      <c r="M360" s="10" t="s">
        <v>84</v>
      </c>
    </row>
    <row r="361" spans="1:13" x14ac:dyDescent="0.3">
      <c r="A361" s="5" t="s">
        <v>331</v>
      </c>
      <c r="B361" s="20" t="s">
        <v>334</v>
      </c>
      <c r="C361" s="20">
        <v>14</v>
      </c>
      <c r="D361" s="20">
        <v>16</v>
      </c>
      <c r="E361" s="21">
        <v>29</v>
      </c>
      <c r="F361" s="22">
        <v>1</v>
      </c>
      <c r="J361" s="10" t="s">
        <v>354</v>
      </c>
      <c r="K361" s="11">
        <v>1</v>
      </c>
      <c r="M361" s="62">
        <v>14</v>
      </c>
    </row>
    <row r="362" spans="1:13" x14ac:dyDescent="0.3">
      <c r="A362" s="5" t="s">
        <v>331</v>
      </c>
      <c r="B362" s="6" t="s">
        <v>336</v>
      </c>
      <c r="C362" s="6">
        <v>17</v>
      </c>
      <c r="D362" s="6">
        <v>18</v>
      </c>
      <c r="E362" s="17">
        <v>34</v>
      </c>
      <c r="F362" s="7">
        <f>1/COUNTIF(Table4[DESTINATION],B362)</f>
        <v>1</v>
      </c>
      <c r="J362" s="10" t="s">
        <v>296</v>
      </c>
      <c r="K362" s="11">
        <v>1</v>
      </c>
      <c r="M362" s="63">
        <v>16</v>
      </c>
    </row>
    <row r="363" spans="1:13" x14ac:dyDescent="0.3">
      <c r="A363" s="5" t="s">
        <v>331</v>
      </c>
      <c r="B363" s="6" t="s">
        <v>337</v>
      </c>
      <c r="C363" s="6">
        <v>13</v>
      </c>
      <c r="D363" s="6">
        <v>15</v>
      </c>
      <c r="E363" s="17">
        <v>26</v>
      </c>
      <c r="F363" s="7">
        <f>1/COUNTIF(Table4[DESTINATION],B363)</f>
        <v>1</v>
      </c>
      <c r="J363" s="10" t="s">
        <v>297</v>
      </c>
      <c r="K363" s="11">
        <v>1</v>
      </c>
      <c r="M363" s="64">
        <v>29</v>
      </c>
    </row>
    <row r="364" spans="1:13" x14ac:dyDescent="0.3">
      <c r="A364" s="5" t="s">
        <v>331</v>
      </c>
      <c r="B364" s="23" t="s">
        <v>335</v>
      </c>
      <c r="C364" s="23">
        <v>14</v>
      </c>
      <c r="D364" s="23">
        <v>16</v>
      </c>
      <c r="E364" s="24">
        <v>29</v>
      </c>
      <c r="F364" s="25">
        <v>1</v>
      </c>
      <c r="J364" s="10" t="s">
        <v>298</v>
      </c>
      <c r="K364" s="11">
        <v>1</v>
      </c>
      <c r="M364" s="10" t="s">
        <v>85</v>
      </c>
    </row>
    <row r="365" spans="1:13" x14ac:dyDescent="0.3">
      <c r="A365" s="19" t="s">
        <v>338</v>
      </c>
      <c r="B365" s="20" t="s">
        <v>414</v>
      </c>
      <c r="C365" s="20">
        <v>13</v>
      </c>
      <c r="D365" s="20">
        <v>15</v>
      </c>
      <c r="E365" s="21">
        <v>26</v>
      </c>
      <c r="F365" s="22">
        <v>1</v>
      </c>
      <c r="J365" s="10" t="s">
        <v>299</v>
      </c>
      <c r="K365" s="11">
        <v>1</v>
      </c>
      <c r="M365" s="62">
        <v>14</v>
      </c>
    </row>
    <row r="366" spans="1:13" x14ac:dyDescent="0.3">
      <c r="A366" s="19" t="s">
        <v>338</v>
      </c>
      <c r="B366" s="20" t="s">
        <v>274</v>
      </c>
      <c r="C366" s="20">
        <v>14</v>
      </c>
      <c r="D366" s="20">
        <v>16</v>
      </c>
      <c r="E366" s="21">
        <v>29</v>
      </c>
      <c r="F366" s="22">
        <v>1</v>
      </c>
      <c r="J366" s="10" t="s">
        <v>300</v>
      </c>
      <c r="K366" s="11">
        <v>1</v>
      </c>
      <c r="M366" s="63">
        <v>16</v>
      </c>
    </row>
    <row r="367" spans="1:13" x14ac:dyDescent="0.3">
      <c r="A367" s="19" t="s">
        <v>338</v>
      </c>
      <c r="B367" s="20" t="s">
        <v>339</v>
      </c>
      <c r="C367" s="20">
        <v>13</v>
      </c>
      <c r="D367" s="20">
        <v>15</v>
      </c>
      <c r="E367" s="21">
        <v>26</v>
      </c>
      <c r="F367" s="22">
        <f>1/COUNTIF(Table4[DESTINATION],B367)</f>
        <v>1</v>
      </c>
      <c r="J367" s="10" t="s">
        <v>429</v>
      </c>
      <c r="K367" s="11">
        <v>1</v>
      </c>
      <c r="M367" s="64">
        <v>29</v>
      </c>
    </row>
    <row r="368" spans="1:13" x14ac:dyDescent="0.3">
      <c r="A368" s="5" t="s">
        <v>340</v>
      </c>
      <c r="B368" s="6" t="s">
        <v>414</v>
      </c>
      <c r="C368" s="6">
        <v>13</v>
      </c>
      <c r="D368" s="6">
        <v>15</v>
      </c>
      <c r="E368" s="17">
        <v>26</v>
      </c>
      <c r="F368" s="7">
        <v>1</v>
      </c>
      <c r="J368" s="9" t="s">
        <v>301</v>
      </c>
      <c r="K368" s="11">
        <v>5</v>
      </c>
      <c r="M368" s="10" t="s">
        <v>86</v>
      </c>
    </row>
    <row r="369" spans="1:13" x14ac:dyDescent="0.3">
      <c r="A369" s="5" t="s">
        <v>340</v>
      </c>
      <c r="B369" s="6" t="s">
        <v>343</v>
      </c>
      <c r="C369" s="6">
        <v>16</v>
      </c>
      <c r="D369" s="6">
        <v>17</v>
      </c>
      <c r="E369" s="17">
        <v>31</v>
      </c>
      <c r="F369" s="7">
        <f>1/COUNTIF(Table4[DESTINATION],B369)</f>
        <v>1</v>
      </c>
      <c r="J369" s="10" t="s">
        <v>302</v>
      </c>
      <c r="K369" s="11">
        <v>1</v>
      </c>
      <c r="M369" s="62">
        <v>16</v>
      </c>
    </row>
    <row r="370" spans="1:13" x14ac:dyDescent="0.3">
      <c r="A370" s="5" t="s">
        <v>340</v>
      </c>
      <c r="B370" s="6" t="s">
        <v>341</v>
      </c>
      <c r="C370" s="6">
        <v>16</v>
      </c>
      <c r="D370" s="6">
        <v>17</v>
      </c>
      <c r="E370" s="17">
        <v>31</v>
      </c>
      <c r="F370" s="7">
        <f>1/COUNTIF(Table4[DESTINATION],B370)</f>
        <v>1</v>
      </c>
      <c r="J370" s="10" t="s">
        <v>354</v>
      </c>
      <c r="K370" s="11">
        <v>1</v>
      </c>
      <c r="M370" s="63">
        <v>17</v>
      </c>
    </row>
    <row r="371" spans="1:13" x14ac:dyDescent="0.3">
      <c r="A371" s="5" t="s">
        <v>340</v>
      </c>
      <c r="B371" s="23" t="s">
        <v>342</v>
      </c>
      <c r="C371" s="23">
        <v>18</v>
      </c>
      <c r="D371" s="23">
        <v>20</v>
      </c>
      <c r="E371" s="24">
        <v>36</v>
      </c>
      <c r="F371" s="25">
        <v>1</v>
      </c>
      <c r="J371" s="10" t="s">
        <v>303</v>
      </c>
      <c r="K371" s="11">
        <v>1</v>
      </c>
      <c r="M371" s="64">
        <v>31</v>
      </c>
    </row>
    <row r="372" spans="1:13" x14ac:dyDescent="0.3">
      <c r="J372" s="10" t="s">
        <v>304</v>
      </c>
      <c r="K372" s="11">
        <v>1</v>
      </c>
      <c r="M372" s="10" t="s">
        <v>87</v>
      </c>
    </row>
    <row r="373" spans="1:13" x14ac:dyDescent="0.3">
      <c r="J373" s="10" t="s">
        <v>305</v>
      </c>
      <c r="K373" s="11">
        <v>1</v>
      </c>
      <c r="M373" s="62">
        <v>14</v>
      </c>
    </row>
    <row r="374" spans="1:13" x14ac:dyDescent="0.3">
      <c r="J374" s="9" t="s">
        <v>306</v>
      </c>
      <c r="K374" s="11">
        <v>11</v>
      </c>
      <c r="M374" s="63">
        <v>16</v>
      </c>
    </row>
    <row r="375" spans="1:13" x14ac:dyDescent="0.3">
      <c r="J375" s="10" t="s">
        <v>307</v>
      </c>
      <c r="K375" s="11">
        <v>1</v>
      </c>
      <c r="M375" s="64">
        <v>29</v>
      </c>
    </row>
    <row r="376" spans="1:13" x14ac:dyDescent="0.3">
      <c r="J376" s="10" t="s">
        <v>308</v>
      </c>
      <c r="K376" s="11">
        <v>1</v>
      </c>
      <c r="M376" s="10" t="s">
        <v>88</v>
      </c>
    </row>
    <row r="377" spans="1:13" x14ac:dyDescent="0.3">
      <c r="J377" s="10" t="s">
        <v>67</v>
      </c>
      <c r="K377" s="11">
        <v>1</v>
      </c>
      <c r="M377" s="62">
        <v>16</v>
      </c>
    </row>
    <row r="378" spans="1:13" x14ac:dyDescent="0.3">
      <c r="J378" s="10" t="s">
        <v>309</v>
      </c>
      <c r="K378" s="11">
        <v>1</v>
      </c>
      <c r="M378" s="63">
        <v>17</v>
      </c>
    </row>
    <row r="379" spans="1:13" x14ac:dyDescent="0.3">
      <c r="J379" s="10" t="s">
        <v>310</v>
      </c>
      <c r="K379" s="11">
        <v>1</v>
      </c>
      <c r="M379" s="64">
        <v>31</v>
      </c>
    </row>
    <row r="380" spans="1:13" x14ac:dyDescent="0.3">
      <c r="J380" s="10" t="s">
        <v>354</v>
      </c>
      <c r="K380" s="11">
        <v>1</v>
      </c>
      <c r="M380" s="10" t="s">
        <v>89</v>
      </c>
    </row>
    <row r="381" spans="1:13" x14ac:dyDescent="0.3">
      <c r="J381" s="10" t="s">
        <v>311</v>
      </c>
      <c r="K381" s="11">
        <v>1</v>
      </c>
      <c r="M381" s="62">
        <v>16</v>
      </c>
    </row>
    <row r="382" spans="1:13" x14ac:dyDescent="0.3">
      <c r="J382" s="10" t="s">
        <v>312</v>
      </c>
      <c r="K382" s="11">
        <v>1</v>
      </c>
      <c r="M382" s="63">
        <v>17</v>
      </c>
    </row>
    <row r="383" spans="1:13" x14ac:dyDescent="0.3">
      <c r="J383" s="10" t="s">
        <v>313</v>
      </c>
      <c r="K383" s="11">
        <v>1</v>
      </c>
      <c r="M383" s="64">
        <v>31</v>
      </c>
    </row>
    <row r="384" spans="1:13" x14ac:dyDescent="0.3">
      <c r="J384" s="10" t="s">
        <v>314</v>
      </c>
      <c r="K384" s="11">
        <v>1</v>
      </c>
      <c r="M384" s="10" t="s">
        <v>90</v>
      </c>
    </row>
    <row r="385" spans="10:13" x14ac:dyDescent="0.3">
      <c r="J385" s="10" t="s">
        <v>315</v>
      </c>
      <c r="K385" s="11">
        <v>1</v>
      </c>
      <c r="M385" s="62">
        <v>14</v>
      </c>
    </row>
    <row r="386" spans="10:13" x14ac:dyDescent="0.3">
      <c r="J386" s="9" t="s">
        <v>316</v>
      </c>
      <c r="K386" s="11">
        <v>6</v>
      </c>
      <c r="M386" s="63">
        <v>16</v>
      </c>
    </row>
    <row r="387" spans="10:13" x14ac:dyDescent="0.3">
      <c r="J387" s="10" t="s">
        <v>317</v>
      </c>
      <c r="K387" s="11">
        <v>1</v>
      </c>
      <c r="M387" s="64">
        <v>29</v>
      </c>
    </row>
    <row r="388" spans="10:13" x14ac:dyDescent="0.3">
      <c r="J388" s="10" t="s">
        <v>318</v>
      </c>
      <c r="K388" s="11">
        <v>1</v>
      </c>
      <c r="M388" s="10" t="s">
        <v>91</v>
      </c>
    </row>
    <row r="389" spans="10:13" x14ac:dyDescent="0.3">
      <c r="J389" s="10" t="s">
        <v>319</v>
      </c>
      <c r="K389" s="11">
        <v>1</v>
      </c>
      <c r="M389" s="62">
        <v>16</v>
      </c>
    </row>
    <row r="390" spans="10:13" x14ac:dyDescent="0.3">
      <c r="J390" s="10" t="s">
        <v>354</v>
      </c>
      <c r="K390" s="11">
        <v>1</v>
      </c>
      <c r="M390" s="63">
        <v>17</v>
      </c>
    </row>
    <row r="391" spans="10:13" x14ac:dyDescent="0.3">
      <c r="J391" s="10" t="s">
        <v>320</v>
      </c>
      <c r="K391" s="11">
        <v>1</v>
      </c>
      <c r="M391" s="64">
        <v>31</v>
      </c>
    </row>
    <row r="392" spans="10:13" x14ac:dyDescent="0.3">
      <c r="J392" s="10" t="s">
        <v>430</v>
      </c>
      <c r="K392" s="11">
        <v>1</v>
      </c>
      <c r="M392" s="10" t="s">
        <v>92</v>
      </c>
    </row>
    <row r="393" spans="10:13" x14ac:dyDescent="0.3">
      <c r="J393" s="9" t="s">
        <v>321</v>
      </c>
      <c r="K393" s="11">
        <v>10</v>
      </c>
      <c r="M393" s="62">
        <v>16</v>
      </c>
    </row>
    <row r="394" spans="10:13" x14ac:dyDescent="0.3">
      <c r="J394" s="10" t="s">
        <v>322</v>
      </c>
      <c r="K394" s="11">
        <v>1</v>
      </c>
      <c r="M394" s="63">
        <v>17</v>
      </c>
    </row>
    <row r="395" spans="10:13" x14ac:dyDescent="0.3">
      <c r="J395" s="10" t="s">
        <v>323</v>
      </c>
      <c r="K395" s="11">
        <v>1</v>
      </c>
      <c r="M395" s="64">
        <v>31</v>
      </c>
    </row>
    <row r="396" spans="10:13" x14ac:dyDescent="0.3">
      <c r="J396" s="10" t="s">
        <v>324</v>
      </c>
      <c r="K396" s="11">
        <v>1</v>
      </c>
      <c r="M396" s="10" t="s">
        <v>418</v>
      </c>
    </row>
    <row r="397" spans="10:13" x14ac:dyDescent="0.3">
      <c r="J397" s="10" t="s">
        <v>354</v>
      </c>
      <c r="K397" s="11">
        <v>1</v>
      </c>
      <c r="M397" s="62">
        <v>14</v>
      </c>
    </row>
    <row r="398" spans="10:13" x14ac:dyDescent="0.3">
      <c r="J398" s="10" t="s">
        <v>325</v>
      </c>
      <c r="K398" s="11">
        <v>1</v>
      </c>
      <c r="M398" s="63">
        <v>16</v>
      </c>
    </row>
    <row r="399" spans="10:13" x14ac:dyDescent="0.3">
      <c r="J399" s="10" t="s">
        <v>326</v>
      </c>
      <c r="K399" s="11">
        <v>1</v>
      </c>
      <c r="M399" s="64">
        <v>29</v>
      </c>
    </row>
    <row r="400" spans="10:13" x14ac:dyDescent="0.3">
      <c r="J400" s="10" t="s">
        <v>327</v>
      </c>
      <c r="K400" s="11">
        <v>1</v>
      </c>
      <c r="M400" s="9" t="s">
        <v>93</v>
      </c>
    </row>
    <row r="401" spans="10:13" x14ac:dyDescent="0.3">
      <c r="J401" s="10" t="s">
        <v>328</v>
      </c>
      <c r="K401" s="11">
        <v>1</v>
      </c>
      <c r="M401" s="10" t="s">
        <v>94</v>
      </c>
    </row>
    <row r="402" spans="10:13" x14ac:dyDescent="0.3">
      <c r="J402" s="10" t="s">
        <v>329</v>
      </c>
      <c r="K402" s="11">
        <v>1</v>
      </c>
      <c r="M402" s="62">
        <v>13</v>
      </c>
    </row>
    <row r="403" spans="10:13" x14ac:dyDescent="0.3">
      <c r="J403" s="10" t="s">
        <v>330</v>
      </c>
      <c r="K403" s="11">
        <v>1</v>
      </c>
      <c r="M403" s="63">
        <v>15</v>
      </c>
    </row>
    <row r="404" spans="10:13" x14ac:dyDescent="0.3">
      <c r="J404" s="9" t="s">
        <v>331</v>
      </c>
      <c r="K404" s="11">
        <v>7</v>
      </c>
      <c r="M404" s="64">
        <v>26</v>
      </c>
    </row>
    <row r="405" spans="10:13" x14ac:dyDescent="0.3">
      <c r="J405" s="10" t="s">
        <v>332</v>
      </c>
      <c r="K405" s="11">
        <v>1</v>
      </c>
      <c r="M405" s="10" t="s">
        <v>95</v>
      </c>
    </row>
    <row r="406" spans="10:13" x14ac:dyDescent="0.3">
      <c r="J406" s="10" t="s">
        <v>333</v>
      </c>
      <c r="K406" s="11">
        <v>1</v>
      </c>
      <c r="M406" s="62">
        <v>17</v>
      </c>
    </row>
    <row r="407" spans="10:13" x14ac:dyDescent="0.3">
      <c r="J407" s="10" t="s">
        <v>334</v>
      </c>
      <c r="K407" s="11">
        <v>1</v>
      </c>
      <c r="M407" s="63">
        <v>18</v>
      </c>
    </row>
    <row r="408" spans="10:13" x14ac:dyDescent="0.3">
      <c r="J408" s="10" t="s">
        <v>335</v>
      </c>
      <c r="K408" s="11">
        <v>1</v>
      </c>
      <c r="M408" s="64">
        <v>34</v>
      </c>
    </row>
    <row r="409" spans="10:13" x14ac:dyDescent="0.3">
      <c r="J409" s="10" t="s">
        <v>354</v>
      </c>
      <c r="K409" s="11">
        <v>1</v>
      </c>
      <c r="M409" s="10" t="s">
        <v>96</v>
      </c>
    </row>
    <row r="410" spans="10:13" x14ac:dyDescent="0.3">
      <c r="J410" s="10" t="s">
        <v>336</v>
      </c>
      <c r="K410" s="11">
        <v>1</v>
      </c>
      <c r="M410" s="62">
        <v>13</v>
      </c>
    </row>
    <row r="411" spans="10:13" x14ac:dyDescent="0.3">
      <c r="J411" s="10" t="s">
        <v>337</v>
      </c>
      <c r="K411" s="11">
        <v>1</v>
      </c>
      <c r="M411" s="63">
        <v>15</v>
      </c>
    </row>
    <row r="412" spans="10:13" x14ac:dyDescent="0.3">
      <c r="J412" s="9" t="s">
        <v>338</v>
      </c>
      <c r="K412" s="11">
        <v>3</v>
      </c>
      <c r="M412" s="64">
        <v>26</v>
      </c>
    </row>
    <row r="413" spans="10:13" x14ac:dyDescent="0.3">
      <c r="J413" s="10" t="s">
        <v>274</v>
      </c>
      <c r="K413" s="11">
        <v>1</v>
      </c>
      <c r="M413" s="10" t="s">
        <v>97</v>
      </c>
    </row>
    <row r="414" spans="10:13" x14ac:dyDescent="0.3">
      <c r="J414" s="10" t="s">
        <v>339</v>
      </c>
      <c r="K414" s="11">
        <v>1</v>
      </c>
      <c r="M414" s="62">
        <v>18</v>
      </c>
    </row>
    <row r="415" spans="10:13" x14ac:dyDescent="0.3">
      <c r="J415" s="10" t="s">
        <v>354</v>
      </c>
      <c r="K415" s="11">
        <v>1</v>
      </c>
      <c r="M415" s="63">
        <v>20</v>
      </c>
    </row>
    <row r="416" spans="10:13" x14ac:dyDescent="0.3">
      <c r="J416" s="9" t="s">
        <v>340</v>
      </c>
      <c r="K416" s="11">
        <v>4</v>
      </c>
      <c r="M416" s="64">
        <v>36</v>
      </c>
    </row>
    <row r="417" spans="10:13" x14ac:dyDescent="0.3">
      <c r="J417" s="10" t="s">
        <v>341</v>
      </c>
      <c r="K417" s="11">
        <v>1</v>
      </c>
      <c r="M417" s="10" t="s">
        <v>98</v>
      </c>
    </row>
    <row r="418" spans="10:13" x14ac:dyDescent="0.3">
      <c r="J418" s="10" t="s">
        <v>342</v>
      </c>
      <c r="K418" s="11">
        <v>1</v>
      </c>
      <c r="M418" s="62">
        <v>14</v>
      </c>
    </row>
    <row r="419" spans="10:13" x14ac:dyDescent="0.3">
      <c r="J419" s="10" t="s">
        <v>354</v>
      </c>
      <c r="K419" s="11">
        <v>1</v>
      </c>
      <c r="M419" s="63">
        <v>16</v>
      </c>
    </row>
    <row r="420" spans="10:13" x14ac:dyDescent="0.3">
      <c r="J420" s="10" t="s">
        <v>343</v>
      </c>
      <c r="K420" s="11">
        <v>1</v>
      </c>
      <c r="M420" s="64">
        <v>29</v>
      </c>
    </row>
    <row r="421" spans="10:13" x14ac:dyDescent="0.3">
      <c r="M421" s="10" t="s">
        <v>354</v>
      </c>
    </row>
    <row r="422" spans="10:13" x14ac:dyDescent="0.3">
      <c r="M422" s="62">
        <v>13</v>
      </c>
    </row>
    <row r="423" spans="10:13" x14ac:dyDescent="0.3">
      <c r="M423" s="63">
        <v>15</v>
      </c>
    </row>
    <row r="424" spans="10:13" x14ac:dyDescent="0.3">
      <c r="M424" s="64">
        <v>26</v>
      </c>
    </row>
    <row r="425" spans="10:13" x14ac:dyDescent="0.3">
      <c r="M425" s="10" t="s">
        <v>99</v>
      </c>
    </row>
    <row r="426" spans="10:13" x14ac:dyDescent="0.3">
      <c r="M426" s="62">
        <v>16</v>
      </c>
    </row>
    <row r="427" spans="10:13" x14ac:dyDescent="0.3">
      <c r="M427" s="63">
        <v>17</v>
      </c>
    </row>
    <row r="428" spans="10:13" x14ac:dyDescent="0.3">
      <c r="M428" s="64">
        <v>31</v>
      </c>
    </row>
    <row r="429" spans="10:13" x14ac:dyDescent="0.3">
      <c r="M429" s="9" t="s">
        <v>100</v>
      </c>
    </row>
    <row r="430" spans="10:13" x14ac:dyDescent="0.3">
      <c r="M430" s="10" t="s">
        <v>291</v>
      </c>
    </row>
    <row r="431" spans="10:13" x14ac:dyDescent="0.3">
      <c r="M431" s="62">
        <v>16</v>
      </c>
    </row>
    <row r="432" spans="10:13" x14ac:dyDescent="0.3">
      <c r="M432" s="63">
        <v>17</v>
      </c>
    </row>
    <row r="433" spans="13:13" x14ac:dyDescent="0.3">
      <c r="M433" s="64">
        <v>31</v>
      </c>
    </row>
    <row r="434" spans="13:13" x14ac:dyDescent="0.3">
      <c r="M434" s="10" t="s">
        <v>101</v>
      </c>
    </row>
    <row r="435" spans="13:13" x14ac:dyDescent="0.3">
      <c r="M435" s="62">
        <v>14</v>
      </c>
    </row>
    <row r="436" spans="13:13" x14ac:dyDescent="0.3">
      <c r="M436" s="63">
        <v>16</v>
      </c>
    </row>
    <row r="437" spans="13:13" x14ac:dyDescent="0.3">
      <c r="M437" s="64">
        <v>29</v>
      </c>
    </row>
    <row r="438" spans="13:13" x14ac:dyDescent="0.3">
      <c r="M438" s="10" t="s">
        <v>354</v>
      </c>
    </row>
    <row r="439" spans="13:13" x14ac:dyDescent="0.3">
      <c r="M439" s="62">
        <v>13</v>
      </c>
    </row>
    <row r="440" spans="13:13" x14ac:dyDescent="0.3">
      <c r="M440" s="63">
        <v>15</v>
      </c>
    </row>
    <row r="441" spans="13:13" x14ac:dyDescent="0.3">
      <c r="M441" s="64">
        <v>26</v>
      </c>
    </row>
    <row r="442" spans="13:13" x14ac:dyDescent="0.3">
      <c r="M442" s="9" t="s">
        <v>102</v>
      </c>
    </row>
    <row r="443" spans="13:13" x14ac:dyDescent="0.3">
      <c r="M443" s="10" t="s">
        <v>103</v>
      </c>
    </row>
    <row r="444" spans="13:13" x14ac:dyDescent="0.3">
      <c r="M444" s="62">
        <v>17</v>
      </c>
    </row>
    <row r="445" spans="13:13" x14ac:dyDescent="0.3">
      <c r="M445" s="63">
        <v>18</v>
      </c>
    </row>
    <row r="446" spans="13:13" x14ac:dyDescent="0.3">
      <c r="M446" s="64">
        <v>34</v>
      </c>
    </row>
    <row r="447" spans="13:13" x14ac:dyDescent="0.3">
      <c r="M447" s="10" t="s">
        <v>104</v>
      </c>
    </row>
    <row r="448" spans="13:13" x14ac:dyDescent="0.3">
      <c r="M448" s="62">
        <v>14</v>
      </c>
    </row>
    <row r="449" spans="13:13" x14ac:dyDescent="0.3">
      <c r="M449" s="63">
        <v>16</v>
      </c>
    </row>
    <row r="450" spans="13:13" x14ac:dyDescent="0.3">
      <c r="M450" s="64">
        <v>29</v>
      </c>
    </row>
    <row r="451" spans="13:13" x14ac:dyDescent="0.3">
      <c r="M451" s="10" t="s">
        <v>354</v>
      </c>
    </row>
    <row r="452" spans="13:13" x14ac:dyDescent="0.3">
      <c r="M452" s="62">
        <v>13</v>
      </c>
    </row>
    <row r="453" spans="13:13" x14ac:dyDescent="0.3">
      <c r="M453" s="63">
        <v>15</v>
      </c>
    </row>
    <row r="454" spans="13:13" x14ac:dyDescent="0.3">
      <c r="M454" s="64">
        <v>26</v>
      </c>
    </row>
    <row r="455" spans="13:13" x14ac:dyDescent="0.3">
      <c r="M455" s="10" t="s">
        <v>105</v>
      </c>
    </row>
    <row r="456" spans="13:13" x14ac:dyDescent="0.3">
      <c r="M456" s="62">
        <v>17</v>
      </c>
    </row>
    <row r="457" spans="13:13" x14ac:dyDescent="0.3">
      <c r="M457" s="63">
        <v>18</v>
      </c>
    </row>
    <row r="458" spans="13:13" x14ac:dyDescent="0.3">
      <c r="M458" s="64">
        <v>34</v>
      </c>
    </row>
    <row r="459" spans="13:13" x14ac:dyDescent="0.3">
      <c r="M459" s="9" t="s">
        <v>106</v>
      </c>
    </row>
    <row r="460" spans="13:13" x14ac:dyDescent="0.3">
      <c r="M460" s="10" t="s">
        <v>107</v>
      </c>
    </row>
    <row r="461" spans="13:13" x14ac:dyDescent="0.3">
      <c r="M461" s="62">
        <v>14</v>
      </c>
    </row>
    <row r="462" spans="13:13" x14ac:dyDescent="0.3">
      <c r="M462" s="63">
        <v>16</v>
      </c>
    </row>
    <row r="463" spans="13:13" x14ac:dyDescent="0.3">
      <c r="M463" s="64">
        <v>29</v>
      </c>
    </row>
    <row r="464" spans="13:13" x14ac:dyDescent="0.3">
      <c r="M464" s="10" t="s">
        <v>108</v>
      </c>
    </row>
    <row r="465" spans="13:13" x14ac:dyDescent="0.3">
      <c r="M465" s="62">
        <v>18</v>
      </c>
    </row>
    <row r="466" spans="13:13" x14ac:dyDescent="0.3">
      <c r="M466" s="63">
        <v>20</v>
      </c>
    </row>
    <row r="467" spans="13:13" x14ac:dyDescent="0.3">
      <c r="M467" s="64">
        <v>36</v>
      </c>
    </row>
    <row r="468" spans="13:13" x14ac:dyDescent="0.3">
      <c r="M468" s="10" t="s">
        <v>109</v>
      </c>
    </row>
    <row r="469" spans="13:13" x14ac:dyDescent="0.3">
      <c r="M469" s="62">
        <v>14</v>
      </c>
    </row>
    <row r="470" spans="13:13" x14ac:dyDescent="0.3">
      <c r="M470" s="63">
        <v>16</v>
      </c>
    </row>
    <row r="471" spans="13:13" x14ac:dyDescent="0.3">
      <c r="M471" s="64">
        <v>29</v>
      </c>
    </row>
    <row r="472" spans="13:13" x14ac:dyDescent="0.3">
      <c r="M472" s="10" t="s">
        <v>110</v>
      </c>
    </row>
    <row r="473" spans="13:13" x14ac:dyDescent="0.3">
      <c r="M473" s="62">
        <v>14</v>
      </c>
    </row>
    <row r="474" spans="13:13" x14ac:dyDescent="0.3">
      <c r="M474" s="63">
        <v>16</v>
      </c>
    </row>
    <row r="475" spans="13:13" x14ac:dyDescent="0.3">
      <c r="M475" s="64">
        <v>29</v>
      </c>
    </row>
    <row r="476" spans="13:13" x14ac:dyDescent="0.3">
      <c r="M476" s="10" t="s">
        <v>354</v>
      </c>
    </row>
    <row r="477" spans="13:13" x14ac:dyDescent="0.3">
      <c r="M477" s="62">
        <v>13</v>
      </c>
    </row>
    <row r="478" spans="13:13" x14ac:dyDescent="0.3">
      <c r="M478" s="63">
        <v>15</v>
      </c>
    </row>
    <row r="479" spans="13:13" x14ac:dyDescent="0.3">
      <c r="M479" s="64">
        <v>26</v>
      </c>
    </row>
    <row r="480" spans="13:13" x14ac:dyDescent="0.3">
      <c r="M480" s="9" t="s">
        <v>111</v>
      </c>
    </row>
    <row r="481" spans="13:13" x14ac:dyDescent="0.3">
      <c r="M481" s="10" t="s">
        <v>112</v>
      </c>
    </row>
    <row r="482" spans="13:13" x14ac:dyDescent="0.3">
      <c r="M482" s="62">
        <v>14</v>
      </c>
    </row>
    <row r="483" spans="13:13" x14ac:dyDescent="0.3">
      <c r="M483" s="63">
        <v>16</v>
      </c>
    </row>
    <row r="484" spans="13:13" x14ac:dyDescent="0.3">
      <c r="M484" s="64">
        <v>29</v>
      </c>
    </row>
    <row r="485" spans="13:13" x14ac:dyDescent="0.3">
      <c r="M485" s="10" t="s">
        <v>113</v>
      </c>
    </row>
    <row r="486" spans="13:13" x14ac:dyDescent="0.3">
      <c r="M486" s="62">
        <v>14</v>
      </c>
    </row>
    <row r="487" spans="13:13" x14ac:dyDescent="0.3">
      <c r="M487" s="63">
        <v>16</v>
      </c>
    </row>
    <row r="488" spans="13:13" x14ac:dyDescent="0.3">
      <c r="M488" s="64">
        <v>29</v>
      </c>
    </row>
    <row r="489" spans="13:13" x14ac:dyDescent="0.3">
      <c r="M489" s="10" t="s">
        <v>114</v>
      </c>
    </row>
    <row r="490" spans="13:13" x14ac:dyDescent="0.3">
      <c r="M490" s="62">
        <v>16</v>
      </c>
    </row>
    <row r="491" spans="13:13" x14ac:dyDescent="0.3">
      <c r="M491" s="63">
        <v>17</v>
      </c>
    </row>
    <row r="492" spans="13:13" x14ac:dyDescent="0.3">
      <c r="M492" s="64">
        <v>31</v>
      </c>
    </row>
    <row r="493" spans="13:13" x14ac:dyDescent="0.3">
      <c r="M493" s="10" t="s">
        <v>115</v>
      </c>
    </row>
    <row r="494" spans="13:13" x14ac:dyDescent="0.3">
      <c r="M494" s="62">
        <v>14</v>
      </c>
    </row>
    <row r="495" spans="13:13" x14ac:dyDescent="0.3">
      <c r="M495" s="63">
        <v>16</v>
      </c>
    </row>
    <row r="496" spans="13:13" x14ac:dyDescent="0.3">
      <c r="M496" s="64">
        <v>29</v>
      </c>
    </row>
    <row r="497" spans="13:13" x14ac:dyDescent="0.3">
      <c r="M497" s="10" t="s">
        <v>354</v>
      </c>
    </row>
    <row r="498" spans="13:13" x14ac:dyDescent="0.3">
      <c r="M498" s="62">
        <v>13</v>
      </c>
    </row>
    <row r="499" spans="13:13" x14ac:dyDescent="0.3">
      <c r="M499" s="63">
        <v>15</v>
      </c>
    </row>
    <row r="500" spans="13:13" x14ac:dyDescent="0.3">
      <c r="M500" s="64">
        <v>26</v>
      </c>
    </row>
    <row r="501" spans="13:13" x14ac:dyDescent="0.3">
      <c r="M501" s="10" t="s">
        <v>419</v>
      </c>
    </row>
    <row r="502" spans="13:13" x14ac:dyDescent="0.3">
      <c r="M502" s="62">
        <v>14</v>
      </c>
    </row>
    <row r="503" spans="13:13" x14ac:dyDescent="0.3">
      <c r="M503" s="63">
        <v>16</v>
      </c>
    </row>
    <row r="504" spans="13:13" x14ac:dyDescent="0.3">
      <c r="M504" s="64">
        <v>29</v>
      </c>
    </row>
    <row r="505" spans="13:13" x14ac:dyDescent="0.3">
      <c r="M505" s="9" t="s">
        <v>116</v>
      </c>
    </row>
    <row r="506" spans="13:13" x14ac:dyDescent="0.3">
      <c r="M506" s="10" t="s">
        <v>117</v>
      </c>
    </row>
    <row r="507" spans="13:13" x14ac:dyDescent="0.3">
      <c r="M507" s="62">
        <v>14</v>
      </c>
    </row>
    <row r="508" spans="13:13" x14ac:dyDescent="0.3">
      <c r="M508" s="63">
        <v>16</v>
      </c>
    </row>
    <row r="509" spans="13:13" x14ac:dyDescent="0.3">
      <c r="M509" s="64">
        <v>29</v>
      </c>
    </row>
    <row r="510" spans="13:13" x14ac:dyDescent="0.3">
      <c r="M510" s="10" t="s">
        <v>354</v>
      </c>
    </row>
    <row r="511" spans="13:13" x14ac:dyDescent="0.3">
      <c r="M511" s="62">
        <v>13</v>
      </c>
    </row>
    <row r="512" spans="13:13" x14ac:dyDescent="0.3">
      <c r="M512" s="63">
        <v>15</v>
      </c>
    </row>
    <row r="513" spans="13:13" x14ac:dyDescent="0.3">
      <c r="M513" s="64">
        <v>26</v>
      </c>
    </row>
    <row r="514" spans="13:13" x14ac:dyDescent="0.3">
      <c r="M514" s="10" t="s">
        <v>118</v>
      </c>
    </row>
    <row r="515" spans="13:13" x14ac:dyDescent="0.3">
      <c r="M515" s="62">
        <v>14</v>
      </c>
    </row>
    <row r="516" spans="13:13" x14ac:dyDescent="0.3">
      <c r="M516" s="63">
        <v>16</v>
      </c>
    </row>
    <row r="517" spans="13:13" x14ac:dyDescent="0.3">
      <c r="M517" s="64">
        <v>29</v>
      </c>
    </row>
    <row r="518" spans="13:13" x14ac:dyDescent="0.3">
      <c r="M518" s="9" t="s">
        <v>119</v>
      </c>
    </row>
    <row r="519" spans="13:13" x14ac:dyDescent="0.3">
      <c r="M519" s="10" t="s">
        <v>120</v>
      </c>
    </row>
    <row r="520" spans="13:13" x14ac:dyDescent="0.3">
      <c r="M520" s="62">
        <v>14</v>
      </c>
    </row>
    <row r="521" spans="13:13" x14ac:dyDescent="0.3">
      <c r="M521" s="63">
        <v>16</v>
      </c>
    </row>
    <row r="522" spans="13:13" x14ac:dyDescent="0.3">
      <c r="M522" s="64">
        <v>29</v>
      </c>
    </row>
    <row r="523" spans="13:13" x14ac:dyDescent="0.3">
      <c r="M523" s="10" t="s">
        <v>121</v>
      </c>
    </row>
    <row r="524" spans="13:13" x14ac:dyDescent="0.3">
      <c r="M524" s="62">
        <v>17</v>
      </c>
    </row>
    <row r="525" spans="13:13" x14ac:dyDescent="0.3">
      <c r="M525" s="63">
        <v>18</v>
      </c>
    </row>
    <row r="526" spans="13:13" x14ac:dyDescent="0.3">
      <c r="M526" s="64">
        <v>34</v>
      </c>
    </row>
    <row r="527" spans="13:13" x14ac:dyDescent="0.3">
      <c r="M527" s="10" t="s">
        <v>122</v>
      </c>
    </row>
    <row r="528" spans="13:13" x14ac:dyDescent="0.3">
      <c r="M528" s="62">
        <v>14</v>
      </c>
    </row>
    <row r="529" spans="13:13" x14ac:dyDescent="0.3">
      <c r="M529" s="63">
        <v>16</v>
      </c>
    </row>
    <row r="530" spans="13:13" x14ac:dyDescent="0.3">
      <c r="M530" s="64">
        <v>29</v>
      </c>
    </row>
    <row r="531" spans="13:13" x14ac:dyDescent="0.3">
      <c r="M531" s="10" t="s">
        <v>123</v>
      </c>
    </row>
    <row r="532" spans="13:13" x14ac:dyDescent="0.3">
      <c r="M532" s="62">
        <v>14</v>
      </c>
    </row>
    <row r="533" spans="13:13" x14ac:dyDescent="0.3">
      <c r="M533" s="63">
        <v>16</v>
      </c>
    </row>
    <row r="534" spans="13:13" x14ac:dyDescent="0.3">
      <c r="M534" s="64">
        <v>29</v>
      </c>
    </row>
    <row r="535" spans="13:13" x14ac:dyDescent="0.3">
      <c r="M535" s="10" t="s">
        <v>354</v>
      </c>
    </row>
    <row r="536" spans="13:13" x14ac:dyDescent="0.3">
      <c r="M536" s="62">
        <v>13</v>
      </c>
    </row>
    <row r="537" spans="13:13" x14ac:dyDescent="0.3">
      <c r="M537" s="63">
        <v>15</v>
      </c>
    </row>
    <row r="538" spans="13:13" x14ac:dyDescent="0.3">
      <c r="M538" s="64">
        <v>26</v>
      </c>
    </row>
    <row r="539" spans="13:13" x14ac:dyDescent="0.3">
      <c r="M539" s="9" t="s">
        <v>124</v>
      </c>
    </row>
    <row r="540" spans="13:13" x14ac:dyDescent="0.3">
      <c r="M540" s="10" t="s">
        <v>125</v>
      </c>
    </row>
    <row r="541" spans="13:13" x14ac:dyDescent="0.3">
      <c r="M541" s="62">
        <v>14</v>
      </c>
    </row>
    <row r="542" spans="13:13" x14ac:dyDescent="0.3">
      <c r="M542" s="63">
        <v>16</v>
      </c>
    </row>
    <row r="543" spans="13:13" x14ac:dyDescent="0.3">
      <c r="M543" s="64">
        <v>29</v>
      </c>
    </row>
    <row r="544" spans="13:13" x14ac:dyDescent="0.3">
      <c r="M544" s="10" t="s">
        <v>126</v>
      </c>
    </row>
    <row r="545" spans="13:13" x14ac:dyDescent="0.3">
      <c r="M545" s="62">
        <v>16</v>
      </c>
    </row>
    <row r="546" spans="13:13" x14ac:dyDescent="0.3">
      <c r="M546" s="63">
        <v>17</v>
      </c>
    </row>
    <row r="547" spans="13:13" x14ac:dyDescent="0.3">
      <c r="M547" s="64">
        <v>31</v>
      </c>
    </row>
    <row r="548" spans="13:13" x14ac:dyDescent="0.3">
      <c r="M548" s="10" t="s">
        <v>127</v>
      </c>
    </row>
    <row r="549" spans="13:13" x14ac:dyDescent="0.3">
      <c r="M549" s="62">
        <v>17</v>
      </c>
    </row>
    <row r="550" spans="13:13" x14ac:dyDescent="0.3">
      <c r="M550" s="63">
        <v>18</v>
      </c>
    </row>
    <row r="551" spans="13:13" x14ac:dyDescent="0.3">
      <c r="M551" s="64">
        <v>34</v>
      </c>
    </row>
    <row r="552" spans="13:13" x14ac:dyDescent="0.3">
      <c r="M552" s="10" t="s">
        <v>354</v>
      </c>
    </row>
    <row r="553" spans="13:13" x14ac:dyDescent="0.3">
      <c r="M553" s="62">
        <v>13</v>
      </c>
    </row>
    <row r="554" spans="13:13" x14ac:dyDescent="0.3">
      <c r="M554" s="63">
        <v>15</v>
      </c>
    </row>
    <row r="555" spans="13:13" x14ac:dyDescent="0.3">
      <c r="M555" s="64">
        <v>26</v>
      </c>
    </row>
    <row r="556" spans="13:13" x14ac:dyDescent="0.3">
      <c r="M556" s="9" t="s">
        <v>128</v>
      </c>
    </row>
    <row r="557" spans="13:13" x14ac:dyDescent="0.3">
      <c r="M557" s="10" t="s">
        <v>129</v>
      </c>
    </row>
    <row r="558" spans="13:13" x14ac:dyDescent="0.3">
      <c r="M558" s="62">
        <v>14</v>
      </c>
    </row>
    <row r="559" spans="13:13" x14ac:dyDescent="0.3">
      <c r="M559" s="63">
        <v>16</v>
      </c>
    </row>
    <row r="560" spans="13:13" x14ac:dyDescent="0.3">
      <c r="M560" s="64">
        <v>29</v>
      </c>
    </row>
    <row r="561" spans="13:13" x14ac:dyDescent="0.3">
      <c r="M561" s="10" t="s">
        <v>130</v>
      </c>
    </row>
    <row r="562" spans="13:13" x14ac:dyDescent="0.3">
      <c r="M562" s="62">
        <v>18</v>
      </c>
    </row>
    <row r="563" spans="13:13" x14ac:dyDescent="0.3">
      <c r="M563" s="63">
        <v>20</v>
      </c>
    </row>
    <row r="564" spans="13:13" x14ac:dyDescent="0.3">
      <c r="M564" s="64">
        <v>36</v>
      </c>
    </row>
    <row r="565" spans="13:13" x14ac:dyDescent="0.3">
      <c r="M565" s="10" t="s">
        <v>131</v>
      </c>
    </row>
    <row r="566" spans="13:13" x14ac:dyDescent="0.3">
      <c r="M566" s="62">
        <v>16</v>
      </c>
    </row>
    <row r="567" spans="13:13" x14ac:dyDescent="0.3">
      <c r="M567" s="63">
        <v>17</v>
      </c>
    </row>
    <row r="568" spans="13:13" x14ac:dyDescent="0.3">
      <c r="M568" s="64">
        <v>31</v>
      </c>
    </row>
    <row r="569" spans="13:13" x14ac:dyDescent="0.3">
      <c r="M569" s="10" t="s">
        <v>132</v>
      </c>
    </row>
    <row r="570" spans="13:13" x14ac:dyDescent="0.3">
      <c r="M570" s="62">
        <v>16</v>
      </c>
    </row>
    <row r="571" spans="13:13" x14ac:dyDescent="0.3">
      <c r="M571" s="63">
        <v>17</v>
      </c>
    </row>
    <row r="572" spans="13:13" x14ac:dyDescent="0.3">
      <c r="M572" s="64">
        <v>31</v>
      </c>
    </row>
    <row r="573" spans="13:13" x14ac:dyDescent="0.3">
      <c r="M573" s="10" t="s">
        <v>133</v>
      </c>
    </row>
    <row r="574" spans="13:13" x14ac:dyDescent="0.3">
      <c r="M574" s="62">
        <v>16</v>
      </c>
    </row>
    <row r="575" spans="13:13" x14ac:dyDescent="0.3">
      <c r="M575" s="63">
        <v>17</v>
      </c>
    </row>
    <row r="576" spans="13:13" x14ac:dyDescent="0.3">
      <c r="M576" s="64">
        <v>31</v>
      </c>
    </row>
    <row r="577" spans="13:13" x14ac:dyDescent="0.3">
      <c r="M577" s="10" t="s">
        <v>134</v>
      </c>
    </row>
    <row r="578" spans="13:13" x14ac:dyDescent="0.3">
      <c r="M578" s="62">
        <v>18</v>
      </c>
    </row>
    <row r="579" spans="13:13" x14ac:dyDescent="0.3">
      <c r="M579" s="63">
        <v>20</v>
      </c>
    </row>
    <row r="580" spans="13:13" x14ac:dyDescent="0.3">
      <c r="M580" s="64">
        <v>36</v>
      </c>
    </row>
    <row r="581" spans="13:13" x14ac:dyDescent="0.3">
      <c r="M581" s="10" t="s">
        <v>135</v>
      </c>
    </row>
    <row r="582" spans="13:13" x14ac:dyDescent="0.3">
      <c r="M582" s="62">
        <v>18</v>
      </c>
    </row>
    <row r="583" spans="13:13" x14ac:dyDescent="0.3">
      <c r="M583" s="63">
        <v>20</v>
      </c>
    </row>
    <row r="584" spans="13:13" x14ac:dyDescent="0.3">
      <c r="M584" s="64">
        <v>36</v>
      </c>
    </row>
    <row r="585" spans="13:13" x14ac:dyDescent="0.3">
      <c r="M585" s="10" t="s">
        <v>136</v>
      </c>
    </row>
    <row r="586" spans="13:13" x14ac:dyDescent="0.3">
      <c r="M586" s="62">
        <v>16</v>
      </c>
    </row>
    <row r="587" spans="13:13" x14ac:dyDescent="0.3">
      <c r="M587" s="63">
        <v>17</v>
      </c>
    </row>
    <row r="588" spans="13:13" x14ac:dyDescent="0.3">
      <c r="M588" s="64">
        <v>31</v>
      </c>
    </row>
    <row r="589" spans="13:13" x14ac:dyDescent="0.3">
      <c r="M589" s="10" t="s">
        <v>354</v>
      </c>
    </row>
    <row r="590" spans="13:13" x14ac:dyDescent="0.3">
      <c r="M590" s="62">
        <v>13</v>
      </c>
    </row>
    <row r="591" spans="13:13" x14ac:dyDescent="0.3">
      <c r="M591" s="63">
        <v>15</v>
      </c>
    </row>
    <row r="592" spans="13:13" x14ac:dyDescent="0.3">
      <c r="M592" s="64">
        <v>26</v>
      </c>
    </row>
    <row r="593" spans="13:13" x14ac:dyDescent="0.3">
      <c r="M593" s="10" t="s">
        <v>137</v>
      </c>
    </row>
    <row r="594" spans="13:13" x14ac:dyDescent="0.3">
      <c r="M594" s="62">
        <v>14</v>
      </c>
    </row>
    <row r="595" spans="13:13" x14ac:dyDescent="0.3">
      <c r="M595" s="63">
        <v>16</v>
      </c>
    </row>
    <row r="596" spans="13:13" x14ac:dyDescent="0.3">
      <c r="M596" s="64">
        <v>29</v>
      </c>
    </row>
    <row r="597" spans="13:13" x14ac:dyDescent="0.3">
      <c r="M597" s="10" t="s">
        <v>138</v>
      </c>
    </row>
    <row r="598" spans="13:13" x14ac:dyDescent="0.3">
      <c r="M598" s="62">
        <v>16</v>
      </c>
    </row>
    <row r="599" spans="13:13" x14ac:dyDescent="0.3">
      <c r="M599" s="63">
        <v>17</v>
      </c>
    </row>
    <row r="600" spans="13:13" x14ac:dyDescent="0.3">
      <c r="M600" s="64">
        <v>31</v>
      </c>
    </row>
    <row r="601" spans="13:13" x14ac:dyDescent="0.3">
      <c r="M601" s="10" t="s">
        <v>139</v>
      </c>
    </row>
    <row r="602" spans="13:13" x14ac:dyDescent="0.3">
      <c r="M602" s="62">
        <v>16</v>
      </c>
    </row>
    <row r="603" spans="13:13" x14ac:dyDescent="0.3">
      <c r="M603" s="63">
        <v>17</v>
      </c>
    </row>
    <row r="604" spans="13:13" x14ac:dyDescent="0.3">
      <c r="M604" s="64">
        <v>31</v>
      </c>
    </row>
    <row r="605" spans="13:13" x14ac:dyDescent="0.3">
      <c r="M605" s="10" t="s">
        <v>140</v>
      </c>
    </row>
    <row r="606" spans="13:13" x14ac:dyDescent="0.3">
      <c r="M606" s="62">
        <v>14</v>
      </c>
    </row>
    <row r="607" spans="13:13" x14ac:dyDescent="0.3">
      <c r="M607" s="63">
        <v>16</v>
      </c>
    </row>
    <row r="608" spans="13:13" x14ac:dyDescent="0.3">
      <c r="M608" s="64">
        <v>29</v>
      </c>
    </row>
    <row r="609" spans="13:13" x14ac:dyDescent="0.3">
      <c r="M609" s="10" t="s">
        <v>141</v>
      </c>
    </row>
    <row r="610" spans="13:13" x14ac:dyDescent="0.3">
      <c r="M610" s="62">
        <v>16</v>
      </c>
    </row>
    <row r="611" spans="13:13" x14ac:dyDescent="0.3">
      <c r="M611" s="63">
        <v>17</v>
      </c>
    </row>
    <row r="612" spans="13:13" x14ac:dyDescent="0.3">
      <c r="M612" s="64">
        <v>31</v>
      </c>
    </row>
    <row r="613" spans="13:13" x14ac:dyDescent="0.3">
      <c r="M613" s="9" t="s">
        <v>142</v>
      </c>
    </row>
    <row r="614" spans="13:13" x14ac:dyDescent="0.3">
      <c r="M614" s="10" t="s">
        <v>143</v>
      </c>
    </row>
    <row r="615" spans="13:13" x14ac:dyDescent="0.3">
      <c r="M615" s="62">
        <v>14</v>
      </c>
    </row>
    <row r="616" spans="13:13" x14ac:dyDescent="0.3">
      <c r="M616" s="63">
        <v>16</v>
      </c>
    </row>
    <row r="617" spans="13:13" x14ac:dyDescent="0.3">
      <c r="M617" s="64">
        <v>29</v>
      </c>
    </row>
    <row r="618" spans="13:13" x14ac:dyDescent="0.3">
      <c r="M618" s="10" t="s">
        <v>144</v>
      </c>
    </row>
    <row r="619" spans="13:13" x14ac:dyDescent="0.3">
      <c r="M619" s="62">
        <v>16</v>
      </c>
    </row>
    <row r="620" spans="13:13" x14ac:dyDescent="0.3">
      <c r="M620" s="63">
        <v>17</v>
      </c>
    </row>
    <row r="621" spans="13:13" x14ac:dyDescent="0.3">
      <c r="M621" s="64">
        <v>31</v>
      </c>
    </row>
    <row r="622" spans="13:13" x14ac:dyDescent="0.3">
      <c r="M622" s="10" t="s">
        <v>145</v>
      </c>
    </row>
    <row r="623" spans="13:13" x14ac:dyDescent="0.3">
      <c r="M623" s="62">
        <v>16</v>
      </c>
    </row>
    <row r="624" spans="13:13" x14ac:dyDescent="0.3">
      <c r="M624" s="63">
        <v>17</v>
      </c>
    </row>
    <row r="625" spans="13:13" x14ac:dyDescent="0.3">
      <c r="M625" s="64">
        <v>31</v>
      </c>
    </row>
    <row r="626" spans="13:13" x14ac:dyDescent="0.3">
      <c r="M626" s="10" t="s">
        <v>146</v>
      </c>
    </row>
    <row r="627" spans="13:13" x14ac:dyDescent="0.3">
      <c r="M627" s="62">
        <v>16</v>
      </c>
    </row>
    <row r="628" spans="13:13" x14ac:dyDescent="0.3">
      <c r="M628" s="63">
        <v>17</v>
      </c>
    </row>
    <row r="629" spans="13:13" x14ac:dyDescent="0.3">
      <c r="M629" s="64">
        <v>31</v>
      </c>
    </row>
    <row r="630" spans="13:13" x14ac:dyDescent="0.3">
      <c r="M630" s="10" t="s">
        <v>147</v>
      </c>
    </row>
    <row r="631" spans="13:13" x14ac:dyDescent="0.3">
      <c r="M631" s="62">
        <v>14</v>
      </c>
    </row>
    <row r="632" spans="13:13" x14ac:dyDescent="0.3">
      <c r="M632" s="63">
        <v>16</v>
      </c>
    </row>
    <row r="633" spans="13:13" x14ac:dyDescent="0.3">
      <c r="M633" s="64">
        <v>29</v>
      </c>
    </row>
    <row r="634" spans="13:13" x14ac:dyDescent="0.3">
      <c r="M634" s="10" t="s">
        <v>148</v>
      </c>
    </row>
    <row r="635" spans="13:13" x14ac:dyDescent="0.3">
      <c r="M635" s="62">
        <v>14</v>
      </c>
    </row>
    <row r="636" spans="13:13" x14ac:dyDescent="0.3">
      <c r="M636" s="63">
        <v>16</v>
      </c>
    </row>
    <row r="637" spans="13:13" x14ac:dyDescent="0.3">
      <c r="M637" s="64">
        <v>29</v>
      </c>
    </row>
    <row r="638" spans="13:13" x14ac:dyDescent="0.3">
      <c r="M638" s="10" t="s">
        <v>275</v>
      </c>
    </row>
    <row r="639" spans="13:13" x14ac:dyDescent="0.3">
      <c r="M639" s="62">
        <v>16</v>
      </c>
    </row>
    <row r="640" spans="13:13" x14ac:dyDescent="0.3">
      <c r="M640" s="63">
        <v>17</v>
      </c>
    </row>
    <row r="641" spans="13:13" x14ac:dyDescent="0.3">
      <c r="M641" s="64">
        <v>31</v>
      </c>
    </row>
    <row r="642" spans="13:13" x14ac:dyDescent="0.3">
      <c r="M642" s="10" t="s">
        <v>67</v>
      </c>
    </row>
    <row r="643" spans="13:13" x14ac:dyDescent="0.3">
      <c r="M643" s="62">
        <v>18</v>
      </c>
    </row>
    <row r="644" spans="13:13" x14ac:dyDescent="0.3">
      <c r="M644" s="63">
        <v>20</v>
      </c>
    </row>
    <row r="645" spans="13:13" x14ac:dyDescent="0.3">
      <c r="M645" s="64">
        <v>36</v>
      </c>
    </row>
    <row r="646" spans="13:13" x14ac:dyDescent="0.3">
      <c r="M646" s="10" t="s">
        <v>149</v>
      </c>
    </row>
    <row r="647" spans="13:13" x14ac:dyDescent="0.3">
      <c r="M647" s="62">
        <v>14</v>
      </c>
    </row>
    <row r="648" spans="13:13" x14ac:dyDescent="0.3">
      <c r="M648" s="63">
        <v>16</v>
      </c>
    </row>
    <row r="649" spans="13:13" x14ac:dyDescent="0.3">
      <c r="M649" s="64">
        <v>29</v>
      </c>
    </row>
    <row r="650" spans="13:13" x14ac:dyDescent="0.3">
      <c r="M650" s="10" t="s">
        <v>150</v>
      </c>
    </row>
    <row r="651" spans="13:13" x14ac:dyDescent="0.3">
      <c r="M651" s="62">
        <v>16</v>
      </c>
    </row>
    <row r="652" spans="13:13" x14ac:dyDescent="0.3">
      <c r="M652" s="63">
        <v>17</v>
      </c>
    </row>
    <row r="653" spans="13:13" x14ac:dyDescent="0.3">
      <c r="M653" s="64">
        <v>31</v>
      </c>
    </row>
    <row r="654" spans="13:13" x14ac:dyDescent="0.3">
      <c r="M654" s="10" t="s">
        <v>354</v>
      </c>
    </row>
    <row r="655" spans="13:13" x14ac:dyDescent="0.3">
      <c r="M655" s="62">
        <v>13</v>
      </c>
    </row>
    <row r="656" spans="13:13" x14ac:dyDescent="0.3">
      <c r="M656" s="63">
        <v>15</v>
      </c>
    </row>
    <row r="657" spans="13:13" x14ac:dyDescent="0.3">
      <c r="M657" s="64">
        <v>26</v>
      </c>
    </row>
    <row r="658" spans="13:13" x14ac:dyDescent="0.3">
      <c r="M658" s="9" t="s">
        <v>151</v>
      </c>
    </row>
    <row r="659" spans="13:13" x14ac:dyDescent="0.3">
      <c r="M659" s="10" t="s">
        <v>152</v>
      </c>
    </row>
    <row r="660" spans="13:13" x14ac:dyDescent="0.3">
      <c r="M660" s="62">
        <v>17</v>
      </c>
    </row>
    <row r="661" spans="13:13" x14ac:dyDescent="0.3">
      <c r="M661" s="63">
        <v>18</v>
      </c>
    </row>
    <row r="662" spans="13:13" x14ac:dyDescent="0.3">
      <c r="M662" s="64">
        <v>34</v>
      </c>
    </row>
    <row r="663" spans="13:13" x14ac:dyDescent="0.3">
      <c r="M663" s="10" t="s">
        <v>153</v>
      </c>
    </row>
    <row r="664" spans="13:13" x14ac:dyDescent="0.3">
      <c r="M664" s="62">
        <v>16</v>
      </c>
    </row>
    <row r="665" spans="13:13" x14ac:dyDescent="0.3">
      <c r="M665" s="63">
        <v>17</v>
      </c>
    </row>
    <row r="666" spans="13:13" x14ac:dyDescent="0.3">
      <c r="M666" s="64">
        <v>31</v>
      </c>
    </row>
    <row r="667" spans="13:13" x14ac:dyDescent="0.3">
      <c r="M667" s="10" t="s">
        <v>354</v>
      </c>
    </row>
    <row r="668" spans="13:13" x14ac:dyDescent="0.3">
      <c r="M668" s="62">
        <v>13</v>
      </c>
    </row>
    <row r="669" spans="13:13" x14ac:dyDescent="0.3">
      <c r="M669" s="63">
        <v>15</v>
      </c>
    </row>
    <row r="670" spans="13:13" x14ac:dyDescent="0.3">
      <c r="M670" s="64">
        <v>26</v>
      </c>
    </row>
    <row r="671" spans="13:13" x14ac:dyDescent="0.3">
      <c r="M671" s="10" t="s">
        <v>253</v>
      </c>
    </row>
    <row r="672" spans="13:13" x14ac:dyDescent="0.3">
      <c r="M672" s="62">
        <v>14</v>
      </c>
    </row>
    <row r="673" spans="13:13" x14ac:dyDescent="0.3">
      <c r="M673" s="63">
        <v>16</v>
      </c>
    </row>
    <row r="674" spans="13:13" x14ac:dyDescent="0.3">
      <c r="M674" s="64">
        <v>29</v>
      </c>
    </row>
    <row r="675" spans="13:13" x14ac:dyDescent="0.3">
      <c r="M675" s="9" t="s">
        <v>154</v>
      </c>
    </row>
    <row r="676" spans="13:13" x14ac:dyDescent="0.3">
      <c r="M676" s="10" t="s">
        <v>155</v>
      </c>
    </row>
    <row r="677" spans="13:13" x14ac:dyDescent="0.3">
      <c r="M677" s="62">
        <v>16</v>
      </c>
    </row>
    <row r="678" spans="13:13" x14ac:dyDescent="0.3">
      <c r="M678" s="63">
        <v>17</v>
      </c>
    </row>
    <row r="679" spans="13:13" x14ac:dyDescent="0.3">
      <c r="M679" s="64">
        <v>31</v>
      </c>
    </row>
    <row r="680" spans="13:13" x14ac:dyDescent="0.3">
      <c r="M680" s="10" t="s">
        <v>156</v>
      </c>
    </row>
    <row r="681" spans="13:13" x14ac:dyDescent="0.3">
      <c r="M681" s="62">
        <v>14</v>
      </c>
    </row>
    <row r="682" spans="13:13" x14ac:dyDescent="0.3">
      <c r="M682" s="63">
        <v>16</v>
      </c>
    </row>
    <row r="683" spans="13:13" x14ac:dyDescent="0.3">
      <c r="M683" s="64">
        <v>29</v>
      </c>
    </row>
    <row r="684" spans="13:13" x14ac:dyDescent="0.3">
      <c r="M684" s="10" t="s">
        <v>157</v>
      </c>
    </row>
    <row r="685" spans="13:13" x14ac:dyDescent="0.3">
      <c r="M685" s="62">
        <v>14</v>
      </c>
    </row>
    <row r="686" spans="13:13" x14ac:dyDescent="0.3">
      <c r="M686" s="63">
        <v>16</v>
      </c>
    </row>
    <row r="687" spans="13:13" x14ac:dyDescent="0.3">
      <c r="M687" s="64">
        <v>29</v>
      </c>
    </row>
    <row r="688" spans="13:13" x14ac:dyDescent="0.3">
      <c r="M688" s="10" t="s">
        <v>158</v>
      </c>
    </row>
    <row r="689" spans="13:13" x14ac:dyDescent="0.3">
      <c r="M689" s="62">
        <v>14</v>
      </c>
    </row>
    <row r="690" spans="13:13" x14ac:dyDescent="0.3">
      <c r="M690" s="63">
        <v>16</v>
      </c>
    </row>
    <row r="691" spans="13:13" x14ac:dyDescent="0.3">
      <c r="M691" s="64">
        <v>29</v>
      </c>
    </row>
    <row r="692" spans="13:13" x14ac:dyDescent="0.3">
      <c r="M692" s="10" t="s">
        <v>159</v>
      </c>
    </row>
    <row r="693" spans="13:13" x14ac:dyDescent="0.3">
      <c r="M693" s="62">
        <v>14</v>
      </c>
    </row>
    <row r="694" spans="13:13" x14ac:dyDescent="0.3">
      <c r="M694" s="63">
        <v>16</v>
      </c>
    </row>
    <row r="695" spans="13:13" x14ac:dyDescent="0.3">
      <c r="M695" s="64">
        <v>29</v>
      </c>
    </row>
    <row r="696" spans="13:13" x14ac:dyDescent="0.3">
      <c r="M696" s="10" t="s">
        <v>160</v>
      </c>
    </row>
    <row r="697" spans="13:13" x14ac:dyDescent="0.3">
      <c r="M697" s="62">
        <v>17</v>
      </c>
    </row>
    <row r="698" spans="13:13" x14ac:dyDescent="0.3">
      <c r="M698" s="63">
        <v>18</v>
      </c>
    </row>
    <row r="699" spans="13:13" x14ac:dyDescent="0.3">
      <c r="M699" s="64">
        <v>34</v>
      </c>
    </row>
    <row r="700" spans="13:13" x14ac:dyDescent="0.3">
      <c r="M700" s="10" t="s">
        <v>161</v>
      </c>
    </row>
    <row r="701" spans="13:13" x14ac:dyDescent="0.3">
      <c r="M701" s="62">
        <v>13</v>
      </c>
    </row>
    <row r="702" spans="13:13" x14ac:dyDescent="0.3">
      <c r="M702" s="63">
        <v>15</v>
      </c>
    </row>
    <row r="703" spans="13:13" x14ac:dyDescent="0.3">
      <c r="M703" s="64">
        <v>26</v>
      </c>
    </row>
    <row r="704" spans="13:13" x14ac:dyDescent="0.3">
      <c r="M704" s="10" t="s">
        <v>162</v>
      </c>
    </row>
    <row r="705" spans="13:13" x14ac:dyDescent="0.3">
      <c r="M705" s="62">
        <v>14</v>
      </c>
    </row>
    <row r="706" spans="13:13" x14ac:dyDescent="0.3">
      <c r="M706" s="63">
        <v>16</v>
      </c>
    </row>
    <row r="707" spans="13:13" x14ac:dyDescent="0.3">
      <c r="M707" s="64">
        <v>29</v>
      </c>
    </row>
    <row r="708" spans="13:13" x14ac:dyDescent="0.3">
      <c r="M708" s="10" t="s">
        <v>354</v>
      </c>
    </row>
    <row r="709" spans="13:13" x14ac:dyDescent="0.3">
      <c r="M709" s="62">
        <v>13</v>
      </c>
    </row>
    <row r="710" spans="13:13" x14ac:dyDescent="0.3">
      <c r="M710" s="63">
        <v>15</v>
      </c>
    </row>
    <row r="711" spans="13:13" x14ac:dyDescent="0.3">
      <c r="M711" s="64">
        <v>26</v>
      </c>
    </row>
    <row r="712" spans="13:13" x14ac:dyDescent="0.3">
      <c r="M712" s="10" t="s">
        <v>163</v>
      </c>
    </row>
    <row r="713" spans="13:13" x14ac:dyDescent="0.3">
      <c r="M713" s="62">
        <v>14</v>
      </c>
    </row>
    <row r="714" spans="13:13" x14ac:dyDescent="0.3">
      <c r="M714" s="63">
        <v>16</v>
      </c>
    </row>
    <row r="715" spans="13:13" x14ac:dyDescent="0.3">
      <c r="M715" s="64">
        <v>29</v>
      </c>
    </row>
    <row r="716" spans="13:13" x14ac:dyDescent="0.3">
      <c r="M716" s="10" t="s">
        <v>164</v>
      </c>
    </row>
    <row r="717" spans="13:13" x14ac:dyDescent="0.3">
      <c r="M717" s="62">
        <v>14</v>
      </c>
    </row>
    <row r="718" spans="13:13" x14ac:dyDescent="0.3">
      <c r="M718" s="63">
        <v>16</v>
      </c>
    </row>
    <row r="719" spans="13:13" x14ac:dyDescent="0.3">
      <c r="M719" s="64">
        <v>29</v>
      </c>
    </row>
    <row r="720" spans="13:13" x14ac:dyDescent="0.3">
      <c r="M720" s="10" t="s">
        <v>165</v>
      </c>
    </row>
    <row r="721" spans="13:13" x14ac:dyDescent="0.3">
      <c r="M721" s="62">
        <v>14</v>
      </c>
    </row>
    <row r="722" spans="13:13" x14ac:dyDescent="0.3">
      <c r="M722" s="63">
        <v>16</v>
      </c>
    </row>
    <row r="723" spans="13:13" x14ac:dyDescent="0.3">
      <c r="M723" s="64">
        <v>29</v>
      </c>
    </row>
    <row r="724" spans="13:13" x14ac:dyDescent="0.3">
      <c r="M724" s="10" t="s">
        <v>420</v>
      </c>
    </row>
    <row r="725" spans="13:13" x14ac:dyDescent="0.3">
      <c r="M725" s="62">
        <v>14</v>
      </c>
    </row>
    <row r="726" spans="13:13" x14ac:dyDescent="0.3">
      <c r="M726" s="63">
        <v>16</v>
      </c>
    </row>
    <row r="727" spans="13:13" x14ac:dyDescent="0.3">
      <c r="M727" s="64">
        <v>29</v>
      </c>
    </row>
    <row r="728" spans="13:13" x14ac:dyDescent="0.3">
      <c r="M728" s="10" t="s">
        <v>421</v>
      </c>
    </row>
    <row r="729" spans="13:13" x14ac:dyDescent="0.3">
      <c r="M729" s="62">
        <v>14</v>
      </c>
    </row>
    <row r="730" spans="13:13" x14ac:dyDescent="0.3">
      <c r="M730" s="63">
        <v>16</v>
      </c>
    </row>
    <row r="731" spans="13:13" x14ac:dyDescent="0.3">
      <c r="M731" s="64">
        <v>29</v>
      </c>
    </row>
    <row r="732" spans="13:13" x14ac:dyDescent="0.3">
      <c r="M732" s="9" t="s">
        <v>166</v>
      </c>
    </row>
    <row r="733" spans="13:13" x14ac:dyDescent="0.3">
      <c r="M733" s="10" t="s">
        <v>167</v>
      </c>
    </row>
    <row r="734" spans="13:13" x14ac:dyDescent="0.3">
      <c r="M734" s="62">
        <v>18</v>
      </c>
    </row>
    <row r="735" spans="13:13" x14ac:dyDescent="0.3">
      <c r="M735" s="63">
        <v>20</v>
      </c>
    </row>
    <row r="736" spans="13:13" x14ac:dyDescent="0.3">
      <c r="M736" s="64">
        <v>36</v>
      </c>
    </row>
    <row r="737" spans="13:13" x14ac:dyDescent="0.3">
      <c r="M737" s="10" t="s">
        <v>168</v>
      </c>
    </row>
    <row r="738" spans="13:13" x14ac:dyDescent="0.3">
      <c r="M738" s="62">
        <v>16</v>
      </c>
    </row>
    <row r="739" spans="13:13" x14ac:dyDescent="0.3">
      <c r="M739" s="63">
        <v>17</v>
      </c>
    </row>
    <row r="740" spans="13:13" x14ac:dyDescent="0.3">
      <c r="M740" s="64">
        <v>31</v>
      </c>
    </row>
    <row r="741" spans="13:13" x14ac:dyDescent="0.3">
      <c r="M741" s="10" t="s">
        <v>169</v>
      </c>
    </row>
    <row r="742" spans="13:13" x14ac:dyDescent="0.3">
      <c r="M742" s="62">
        <v>18</v>
      </c>
    </row>
    <row r="743" spans="13:13" x14ac:dyDescent="0.3">
      <c r="M743" s="63">
        <v>20</v>
      </c>
    </row>
    <row r="744" spans="13:13" x14ac:dyDescent="0.3">
      <c r="M744" s="64">
        <v>36</v>
      </c>
    </row>
    <row r="745" spans="13:13" x14ac:dyDescent="0.3">
      <c r="M745" s="10" t="s">
        <v>354</v>
      </c>
    </row>
    <row r="746" spans="13:13" x14ac:dyDescent="0.3">
      <c r="M746" s="62">
        <v>13</v>
      </c>
    </row>
    <row r="747" spans="13:13" x14ac:dyDescent="0.3">
      <c r="M747" s="63">
        <v>15</v>
      </c>
    </row>
    <row r="748" spans="13:13" x14ac:dyDescent="0.3">
      <c r="M748" s="64">
        <v>26</v>
      </c>
    </row>
    <row r="749" spans="13:13" x14ac:dyDescent="0.3">
      <c r="M749" s="10" t="s">
        <v>229</v>
      </c>
    </row>
    <row r="750" spans="13:13" x14ac:dyDescent="0.3">
      <c r="M750" s="62">
        <v>14</v>
      </c>
    </row>
    <row r="751" spans="13:13" x14ac:dyDescent="0.3">
      <c r="M751" s="63">
        <v>16</v>
      </c>
    </row>
    <row r="752" spans="13:13" x14ac:dyDescent="0.3">
      <c r="M752" s="64">
        <v>29</v>
      </c>
    </row>
    <row r="753" spans="13:13" x14ac:dyDescent="0.3">
      <c r="M753" s="9" t="s">
        <v>170</v>
      </c>
    </row>
    <row r="754" spans="13:13" x14ac:dyDescent="0.3">
      <c r="M754" s="10" t="s">
        <v>171</v>
      </c>
    </row>
    <row r="755" spans="13:13" x14ac:dyDescent="0.3">
      <c r="M755" s="62">
        <v>14</v>
      </c>
    </row>
    <row r="756" spans="13:13" x14ac:dyDescent="0.3">
      <c r="M756" s="63">
        <v>16</v>
      </c>
    </row>
    <row r="757" spans="13:13" x14ac:dyDescent="0.3">
      <c r="M757" s="64">
        <v>29</v>
      </c>
    </row>
    <row r="758" spans="13:13" x14ac:dyDescent="0.3">
      <c r="M758" s="10" t="s">
        <v>354</v>
      </c>
    </row>
    <row r="759" spans="13:13" x14ac:dyDescent="0.3">
      <c r="M759" s="62">
        <v>13</v>
      </c>
    </row>
    <row r="760" spans="13:13" x14ac:dyDescent="0.3">
      <c r="M760" s="63">
        <v>15</v>
      </c>
    </row>
    <row r="761" spans="13:13" x14ac:dyDescent="0.3">
      <c r="M761" s="64">
        <v>26</v>
      </c>
    </row>
    <row r="762" spans="13:13" x14ac:dyDescent="0.3">
      <c r="M762" s="10" t="s">
        <v>172</v>
      </c>
    </row>
    <row r="763" spans="13:13" x14ac:dyDescent="0.3">
      <c r="M763" s="62">
        <v>14</v>
      </c>
    </row>
    <row r="764" spans="13:13" x14ac:dyDescent="0.3">
      <c r="M764" s="63">
        <v>16</v>
      </c>
    </row>
    <row r="765" spans="13:13" x14ac:dyDescent="0.3">
      <c r="M765" s="64">
        <v>29</v>
      </c>
    </row>
    <row r="766" spans="13:13" x14ac:dyDescent="0.3">
      <c r="M766" s="9" t="s">
        <v>173</v>
      </c>
    </row>
    <row r="767" spans="13:13" x14ac:dyDescent="0.3">
      <c r="M767" s="10" t="s">
        <v>354</v>
      </c>
    </row>
    <row r="768" spans="13:13" x14ac:dyDescent="0.3">
      <c r="M768" s="62">
        <v>13</v>
      </c>
    </row>
    <row r="769" spans="13:13" x14ac:dyDescent="0.3">
      <c r="M769" s="63">
        <v>15</v>
      </c>
    </row>
    <row r="770" spans="13:13" x14ac:dyDescent="0.3">
      <c r="M770" s="64">
        <v>26</v>
      </c>
    </row>
    <row r="771" spans="13:13" x14ac:dyDescent="0.3">
      <c r="M771" s="10" t="s">
        <v>174</v>
      </c>
    </row>
    <row r="772" spans="13:13" x14ac:dyDescent="0.3">
      <c r="M772" s="62">
        <v>14</v>
      </c>
    </row>
    <row r="773" spans="13:13" x14ac:dyDescent="0.3">
      <c r="M773" s="63">
        <v>16</v>
      </c>
    </row>
    <row r="774" spans="13:13" x14ac:dyDescent="0.3">
      <c r="M774" s="64">
        <v>29</v>
      </c>
    </row>
    <row r="775" spans="13:13" x14ac:dyDescent="0.3">
      <c r="M775" s="10" t="s">
        <v>175</v>
      </c>
    </row>
    <row r="776" spans="13:13" x14ac:dyDescent="0.3">
      <c r="M776" s="62">
        <v>13</v>
      </c>
    </row>
    <row r="777" spans="13:13" x14ac:dyDescent="0.3">
      <c r="M777" s="63">
        <v>15</v>
      </c>
    </row>
    <row r="778" spans="13:13" x14ac:dyDescent="0.3">
      <c r="M778" s="64">
        <v>26</v>
      </c>
    </row>
    <row r="779" spans="13:13" x14ac:dyDescent="0.3">
      <c r="M779" s="10" t="s">
        <v>422</v>
      </c>
    </row>
    <row r="780" spans="13:13" x14ac:dyDescent="0.3">
      <c r="M780" s="62">
        <v>14</v>
      </c>
    </row>
    <row r="781" spans="13:13" x14ac:dyDescent="0.3">
      <c r="M781" s="63">
        <v>16</v>
      </c>
    </row>
    <row r="782" spans="13:13" x14ac:dyDescent="0.3">
      <c r="M782" s="64">
        <v>29</v>
      </c>
    </row>
    <row r="783" spans="13:13" x14ac:dyDescent="0.3">
      <c r="M783" s="9" t="s">
        <v>176</v>
      </c>
    </row>
    <row r="784" spans="13:13" x14ac:dyDescent="0.3">
      <c r="M784" s="10" t="s">
        <v>177</v>
      </c>
    </row>
    <row r="785" spans="13:13" x14ac:dyDescent="0.3">
      <c r="M785" s="62">
        <v>14</v>
      </c>
    </row>
    <row r="786" spans="13:13" x14ac:dyDescent="0.3">
      <c r="M786" s="63">
        <v>16</v>
      </c>
    </row>
    <row r="787" spans="13:13" x14ac:dyDescent="0.3">
      <c r="M787" s="64">
        <v>29</v>
      </c>
    </row>
    <row r="788" spans="13:13" x14ac:dyDescent="0.3">
      <c r="M788" s="10" t="s">
        <v>178</v>
      </c>
    </row>
    <row r="789" spans="13:13" x14ac:dyDescent="0.3">
      <c r="M789" s="62">
        <v>14</v>
      </c>
    </row>
    <row r="790" spans="13:13" x14ac:dyDescent="0.3">
      <c r="M790" s="63">
        <v>16</v>
      </c>
    </row>
    <row r="791" spans="13:13" x14ac:dyDescent="0.3">
      <c r="M791" s="64">
        <v>29</v>
      </c>
    </row>
    <row r="792" spans="13:13" x14ac:dyDescent="0.3">
      <c r="M792" s="10" t="s">
        <v>179</v>
      </c>
    </row>
    <row r="793" spans="13:13" x14ac:dyDescent="0.3">
      <c r="M793" s="62">
        <v>16</v>
      </c>
    </row>
    <row r="794" spans="13:13" x14ac:dyDescent="0.3">
      <c r="M794" s="63">
        <v>17</v>
      </c>
    </row>
    <row r="795" spans="13:13" x14ac:dyDescent="0.3">
      <c r="M795" s="64">
        <v>31</v>
      </c>
    </row>
    <row r="796" spans="13:13" x14ac:dyDescent="0.3">
      <c r="M796" s="10" t="s">
        <v>354</v>
      </c>
    </row>
    <row r="797" spans="13:13" x14ac:dyDescent="0.3">
      <c r="M797" s="62">
        <v>13</v>
      </c>
    </row>
    <row r="798" spans="13:13" x14ac:dyDescent="0.3">
      <c r="M798" s="63">
        <v>15</v>
      </c>
    </row>
    <row r="799" spans="13:13" x14ac:dyDescent="0.3">
      <c r="M799" s="64">
        <v>26</v>
      </c>
    </row>
    <row r="800" spans="13:13" x14ac:dyDescent="0.3">
      <c r="M800" s="10" t="s">
        <v>423</v>
      </c>
    </row>
    <row r="801" spans="13:13" x14ac:dyDescent="0.3">
      <c r="M801" s="62">
        <v>18</v>
      </c>
    </row>
    <row r="802" spans="13:13" x14ac:dyDescent="0.3">
      <c r="M802" s="63">
        <v>20</v>
      </c>
    </row>
    <row r="803" spans="13:13" x14ac:dyDescent="0.3">
      <c r="M803" s="64">
        <v>36</v>
      </c>
    </row>
    <row r="804" spans="13:13" x14ac:dyDescent="0.3">
      <c r="M804" s="9" t="s">
        <v>180</v>
      </c>
    </row>
    <row r="805" spans="13:13" x14ac:dyDescent="0.3">
      <c r="M805" s="10" t="s">
        <v>181</v>
      </c>
    </row>
    <row r="806" spans="13:13" x14ac:dyDescent="0.3">
      <c r="M806" s="62">
        <v>14</v>
      </c>
    </row>
    <row r="807" spans="13:13" x14ac:dyDescent="0.3">
      <c r="M807" s="63">
        <v>16</v>
      </c>
    </row>
    <row r="808" spans="13:13" x14ac:dyDescent="0.3">
      <c r="M808" s="64">
        <v>29</v>
      </c>
    </row>
    <row r="809" spans="13:13" x14ac:dyDescent="0.3">
      <c r="M809" s="10" t="s">
        <v>182</v>
      </c>
    </row>
    <row r="810" spans="13:13" x14ac:dyDescent="0.3">
      <c r="M810" s="62">
        <v>17</v>
      </c>
    </row>
    <row r="811" spans="13:13" x14ac:dyDescent="0.3">
      <c r="M811" s="63">
        <v>18</v>
      </c>
    </row>
    <row r="812" spans="13:13" x14ac:dyDescent="0.3">
      <c r="M812" s="64">
        <v>34</v>
      </c>
    </row>
    <row r="813" spans="13:13" x14ac:dyDescent="0.3">
      <c r="M813" s="10" t="s">
        <v>183</v>
      </c>
    </row>
    <row r="814" spans="13:13" x14ac:dyDescent="0.3">
      <c r="M814" s="62">
        <v>16</v>
      </c>
    </row>
    <row r="815" spans="13:13" x14ac:dyDescent="0.3">
      <c r="M815" s="63">
        <v>17</v>
      </c>
    </row>
    <row r="816" spans="13:13" x14ac:dyDescent="0.3">
      <c r="M816" s="64">
        <v>31</v>
      </c>
    </row>
    <row r="817" spans="13:13" x14ac:dyDescent="0.3">
      <c r="M817" s="10" t="s">
        <v>193</v>
      </c>
    </row>
    <row r="818" spans="13:13" x14ac:dyDescent="0.3">
      <c r="M818" s="62">
        <v>14</v>
      </c>
    </row>
    <row r="819" spans="13:13" x14ac:dyDescent="0.3">
      <c r="M819" s="63">
        <v>16</v>
      </c>
    </row>
    <row r="820" spans="13:13" x14ac:dyDescent="0.3">
      <c r="M820" s="64">
        <v>29</v>
      </c>
    </row>
    <row r="821" spans="13:13" x14ac:dyDescent="0.3">
      <c r="M821" s="10" t="s">
        <v>184</v>
      </c>
    </row>
    <row r="822" spans="13:13" x14ac:dyDescent="0.3">
      <c r="M822" s="62">
        <v>14</v>
      </c>
    </row>
    <row r="823" spans="13:13" x14ac:dyDescent="0.3">
      <c r="M823" s="63">
        <v>16</v>
      </c>
    </row>
    <row r="824" spans="13:13" x14ac:dyDescent="0.3">
      <c r="M824" s="64">
        <v>29</v>
      </c>
    </row>
    <row r="825" spans="13:13" x14ac:dyDescent="0.3">
      <c r="M825" s="10" t="s">
        <v>185</v>
      </c>
    </row>
    <row r="826" spans="13:13" x14ac:dyDescent="0.3">
      <c r="M826" s="62">
        <v>14</v>
      </c>
    </row>
    <row r="827" spans="13:13" x14ac:dyDescent="0.3">
      <c r="M827" s="63">
        <v>16</v>
      </c>
    </row>
    <row r="828" spans="13:13" x14ac:dyDescent="0.3">
      <c r="M828" s="64">
        <v>29</v>
      </c>
    </row>
    <row r="829" spans="13:13" x14ac:dyDescent="0.3">
      <c r="M829" s="10" t="s">
        <v>186</v>
      </c>
    </row>
    <row r="830" spans="13:13" x14ac:dyDescent="0.3">
      <c r="M830" s="62">
        <v>17</v>
      </c>
    </row>
    <row r="831" spans="13:13" x14ac:dyDescent="0.3">
      <c r="M831" s="63">
        <v>18</v>
      </c>
    </row>
    <row r="832" spans="13:13" x14ac:dyDescent="0.3">
      <c r="M832" s="64">
        <v>34</v>
      </c>
    </row>
    <row r="833" spans="13:13" x14ac:dyDescent="0.3">
      <c r="M833" s="10" t="s">
        <v>354</v>
      </c>
    </row>
    <row r="834" spans="13:13" x14ac:dyDescent="0.3">
      <c r="M834" s="62">
        <v>13</v>
      </c>
    </row>
    <row r="835" spans="13:13" x14ac:dyDescent="0.3">
      <c r="M835" s="63">
        <v>15</v>
      </c>
    </row>
    <row r="836" spans="13:13" x14ac:dyDescent="0.3">
      <c r="M836" s="64">
        <v>26</v>
      </c>
    </row>
    <row r="837" spans="13:13" x14ac:dyDescent="0.3">
      <c r="M837" s="10" t="s">
        <v>187</v>
      </c>
    </row>
    <row r="838" spans="13:13" x14ac:dyDescent="0.3">
      <c r="M838" s="62">
        <v>14</v>
      </c>
    </row>
    <row r="839" spans="13:13" x14ac:dyDescent="0.3">
      <c r="M839" s="63">
        <v>16</v>
      </c>
    </row>
    <row r="840" spans="13:13" x14ac:dyDescent="0.3">
      <c r="M840" s="64">
        <v>29</v>
      </c>
    </row>
    <row r="841" spans="13:13" x14ac:dyDescent="0.3">
      <c r="M841" s="10" t="s">
        <v>70</v>
      </c>
    </row>
    <row r="842" spans="13:13" x14ac:dyDescent="0.3">
      <c r="M842" s="62">
        <v>13</v>
      </c>
    </row>
    <row r="843" spans="13:13" x14ac:dyDescent="0.3">
      <c r="M843" s="63">
        <v>15</v>
      </c>
    </row>
    <row r="844" spans="13:13" x14ac:dyDescent="0.3">
      <c r="M844" s="64">
        <v>26</v>
      </c>
    </row>
    <row r="845" spans="13:13" x14ac:dyDescent="0.3">
      <c r="M845" s="10" t="s">
        <v>424</v>
      </c>
    </row>
    <row r="846" spans="13:13" x14ac:dyDescent="0.3">
      <c r="M846" s="62">
        <v>14</v>
      </c>
    </row>
    <row r="847" spans="13:13" x14ac:dyDescent="0.3">
      <c r="M847" s="63">
        <v>16</v>
      </c>
    </row>
    <row r="848" spans="13:13" x14ac:dyDescent="0.3">
      <c r="M848" s="64">
        <v>29</v>
      </c>
    </row>
    <row r="849" spans="13:13" x14ac:dyDescent="0.3">
      <c r="M849" s="9" t="s">
        <v>355</v>
      </c>
    </row>
    <row r="850" spans="13:13" x14ac:dyDescent="0.3">
      <c r="M850" s="10" t="s">
        <v>354</v>
      </c>
    </row>
    <row r="851" spans="13:13" x14ac:dyDescent="0.3">
      <c r="M851" s="62">
        <v>13</v>
      </c>
    </row>
    <row r="852" spans="13:13" x14ac:dyDescent="0.3">
      <c r="M852" s="63">
        <v>15</v>
      </c>
    </row>
    <row r="853" spans="13:13" x14ac:dyDescent="0.3">
      <c r="M853" s="64">
        <v>26</v>
      </c>
    </row>
    <row r="854" spans="13:13" x14ac:dyDescent="0.3">
      <c r="M854" s="9" t="s">
        <v>190</v>
      </c>
    </row>
    <row r="855" spans="13:13" x14ac:dyDescent="0.3">
      <c r="M855" s="10" t="s">
        <v>191</v>
      </c>
    </row>
    <row r="856" spans="13:13" x14ac:dyDescent="0.3">
      <c r="M856" s="62">
        <v>14</v>
      </c>
    </row>
    <row r="857" spans="13:13" x14ac:dyDescent="0.3">
      <c r="M857" s="63">
        <v>16</v>
      </c>
    </row>
    <row r="858" spans="13:13" x14ac:dyDescent="0.3">
      <c r="M858" s="64">
        <v>29</v>
      </c>
    </row>
    <row r="859" spans="13:13" x14ac:dyDescent="0.3">
      <c r="M859" s="10" t="s">
        <v>192</v>
      </c>
    </row>
    <row r="860" spans="13:13" x14ac:dyDescent="0.3">
      <c r="M860" s="62">
        <v>16</v>
      </c>
    </row>
    <row r="861" spans="13:13" x14ac:dyDescent="0.3">
      <c r="M861" s="63">
        <v>17</v>
      </c>
    </row>
    <row r="862" spans="13:13" x14ac:dyDescent="0.3">
      <c r="M862" s="64">
        <v>31</v>
      </c>
    </row>
    <row r="863" spans="13:13" x14ac:dyDescent="0.3">
      <c r="M863" s="10" t="s">
        <v>193</v>
      </c>
    </row>
    <row r="864" spans="13:13" x14ac:dyDescent="0.3">
      <c r="M864" s="62">
        <v>13</v>
      </c>
    </row>
    <row r="865" spans="13:13" x14ac:dyDescent="0.3">
      <c r="M865" s="63">
        <v>15</v>
      </c>
    </row>
    <row r="866" spans="13:13" x14ac:dyDescent="0.3">
      <c r="M866" s="64">
        <v>26</v>
      </c>
    </row>
    <row r="867" spans="13:13" x14ac:dyDescent="0.3">
      <c r="M867" s="10" t="s">
        <v>194</v>
      </c>
    </row>
    <row r="868" spans="13:13" x14ac:dyDescent="0.3">
      <c r="M868" s="62">
        <v>14</v>
      </c>
    </row>
    <row r="869" spans="13:13" x14ac:dyDescent="0.3">
      <c r="M869" s="63">
        <v>16</v>
      </c>
    </row>
    <row r="870" spans="13:13" x14ac:dyDescent="0.3">
      <c r="M870" s="64">
        <v>29</v>
      </c>
    </row>
    <row r="871" spans="13:13" x14ac:dyDescent="0.3">
      <c r="M871" s="10" t="s">
        <v>195</v>
      </c>
    </row>
    <row r="872" spans="13:13" x14ac:dyDescent="0.3">
      <c r="M872" s="62">
        <v>13</v>
      </c>
    </row>
    <row r="873" spans="13:13" x14ac:dyDescent="0.3">
      <c r="M873" s="63">
        <v>15</v>
      </c>
    </row>
    <row r="874" spans="13:13" x14ac:dyDescent="0.3">
      <c r="M874" s="64">
        <v>26</v>
      </c>
    </row>
    <row r="875" spans="13:13" x14ac:dyDescent="0.3">
      <c r="M875" s="10" t="s">
        <v>318</v>
      </c>
    </row>
    <row r="876" spans="13:13" x14ac:dyDescent="0.3">
      <c r="M876" s="62">
        <v>14</v>
      </c>
    </row>
    <row r="877" spans="13:13" x14ac:dyDescent="0.3">
      <c r="M877" s="63">
        <v>16</v>
      </c>
    </row>
    <row r="878" spans="13:13" x14ac:dyDescent="0.3">
      <c r="M878" s="64">
        <v>29</v>
      </c>
    </row>
    <row r="879" spans="13:13" x14ac:dyDescent="0.3">
      <c r="M879" s="10" t="s">
        <v>354</v>
      </c>
    </row>
    <row r="880" spans="13:13" x14ac:dyDescent="0.3">
      <c r="M880" s="62">
        <v>13</v>
      </c>
    </row>
    <row r="881" spans="13:13" x14ac:dyDescent="0.3">
      <c r="M881" s="63">
        <v>15</v>
      </c>
    </row>
    <row r="882" spans="13:13" x14ac:dyDescent="0.3">
      <c r="M882" s="64">
        <v>26</v>
      </c>
    </row>
    <row r="883" spans="13:13" x14ac:dyDescent="0.3">
      <c r="M883" s="10" t="s">
        <v>196</v>
      </c>
    </row>
    <row r="884" spans="13:13" x14ac:dyDescent="0.3">
      <c r="M884" s="62">
        <v>14</v>
      </c>
    </row>
    <row r="885" spans="13:13" x14ac:dyDescent="0.3">
      <c r="M885" s="63">
        <v>16</v>
      </c>
    </row>
    <row r="886" spans="13:13" x14ac:dyDescent="0.3">
      <c r="M886" s="64">
        <v>29</v>
      </c>
    </row>
    <row r="887" spans="13:13" x14ac:dyDescent="0.3">
      <c r="M887" s="9" t="s">
        <v>197</v>
      </c>
    </row>
    <row r="888" spans="13:13" x14ac:dyDescent="0.3">
      <c r="M888" s="10" t="s">
        <v>198</v>
      </c>
    </row>
    <row r="889" spans="13:13" x14ac:dyDescent="0.3">
      <c r="M889" s="62">
        <v>16</v>
      </c>
    </row>
    <row r="890" spans="13:13" x14ac:dyDescent="0.3">
      <c r="M890" s="63">
        <v>17</v>
      </c>
    </row>
    <row r="891" spans="13:13" x14ac:dyDescent="0.3">
      <c r="M891" s="64">
        <v>31</v>
      </c>
    </row>
    <row r="892" spans="13:13" x14ac:dyDescent="0.3">
      <c r="M892" s="10" t="s">
        <v>199</v>
      </c>
    </row>
    <row r="893" spans="13:13" x14ac:dyDescent="0.3">
      <c r="M893" s="62">
        <v>16</v>
      </c>
    </row>
    <row r="894" spans="13:13" x14ac:dyDescent="0.3">
      <c r="M894" s="63">
        <v>17</v>
      </c>
    </row>
    <row r="895" spans="13:13" x14ac:dyDescent="0.3">
      <c r="M895" s="64">
        <v>31</v>
      </c>
    </row>
    <row r="896" spans="13:13" x14ac:dyDescent="0.3">
      <c r="M896" s="10" t="s">
        <v>200</v>
      </c>
    </row>
    <row r="897" spans="13:13" x14ac:dyDescent="0.3">
      <c r="M897" s="62">
        <v>16</v>
      </c>
    </row>
    <row r="898" spans="13:13" x14ac:dyDescent="0.3">
      <c r="M898" s="63">
        <v>17</v>
      </c>
    </row>
    <row r="899" spans="13:13" x14ac:dyDescent="0.3">
      <c r="M899" s="64">
        <v>31</v>
      </c>
    </row>
    <row r="900" spans="13:13" x14ac:dyDescent="0.3">
      <c r="M900" s="10" t="s">
        <v>201</v>
      </c>
    </row>
    <row r="901" spans="13:13" x14ac:dyDescent="0.3">
      <c r="M901" s="62">
        <v>16</v>
      </c>
    </row>
    <row r="902" spans="13:13" x14ac:dyDescent="0.3">
      <c r="M902" s="63">
        <v>17</v>
      </c>
    </row>
    <row r="903" spans="13:13" x14ac:dyDescent="0.3">
      <c r="M903" s="64">
        <v>31</v>
      </c>
    </row>
    <row r="904" spans="13:13" x14ac:dyDescent="0.3">
      <c r="M904" s="10" t="s">
        <v>202</v>
      </c>
    </row>
    <row r="905" spans="13:13" x14ac:dyDescent="0.3">
      <c r="M905" s="62">
        <v>16</v>
      </c>
    </row>
    <row r="906" spans="13:13" x14ac:dyDescent="0.3">
      <c r="M906" s="63">
        <v>17</v>
      </c>
    </row>
    <row r="907" spans="13:13" x14ac:dyDescent="0.3">
      <c r="M907" s="64">
        <v>31</v>
      </c>
    </row>
    <row r="908" spans="13:13" x14ac:dyDescent="0.3">
      <c r="M908" s="10" t="s">
        <v>354</v>
      </c>
    </row>
    <row r="909" spans="13:13" x14ac:dyDescent="0.3">
      <c r="M909" s="62">
        <v>13</v>
      </c>
    </row>
    <row r="910" spans="13:13" x14ac:dyDescent="0.3">
      <c r="M910" s="63">
        <v>15</v>
      </c>
    </row>
    <row r="911" spans="13:13" x14ac:dyDescent="0.3">
      <c r="M911" s="64">
        <v>26</v>
      </c>
    </row>
    <row r="912" spans="13:13" x14ac:dyDescent="0.3">
      <c r="M912" s="10" t="s">
        <v>203</v>
      </c>
    </row>
    <row r="913" spans="13:13" x14ac:dyDescent="0.3">
      <c r="M913" s="62">
        <v>16</v>
      </c>
    </row>
    <row r="914" spans="13:13" x14ac:dyDescent="0.3">
      <c r="M914" s="63">
        <v>17</v>
      </c>
    </row>
    <row r="915" spans="13:13" x14ac:dyDescent="0.3">
      <c r="M915" s="64">
        <v>31</v>
      </c>
    </row>
    <row r="916" spans="13:13" x14ac:dyDescent="0.3">
      <c r="M916" s="10" t="s">
        <v>204</v>
      </c>
    </row>
    <row r="917" spans="13:13" x14ac:dyDescent="0.3">
      <c r="M917" s="62">
        <v>16</v>
      </c>
    </row>
    <row r="918" spans="13:13" x14ac:dyDescent="0.3">
      <c r="M918" s="63">
        <v>17</v>
      </c>
    </row>
    <row r="919" spans="13:13" x14ac:dyDescent="0.3">
      <c r="M919" s="64">
        <v>31</v>
      </c>
    </row>
    <row r="920" spans="13:13" x14ac:dyDescent="0.3">
      <c r="M920" s="10" t="s">
        <v>205</v>
      </c>
    </row>
    <row r="921" spans="13:13" x14ac:dyDescent="0.3">
      <c r="M921" s="62">
        <v>14</v>
      </c>
    </row>
    <row r="922" spans="13:13" x14ac:dyDescent="0.3">
      <c r="M922" s="63">
        <v>16</v>
      </c>
    </row>
    <row r="923" spans="13:13" x14ac:dyDescent="0.3">
      <c r="M923" s="64">
        <v>29</v>
      </c>
    </row>
    <row r="924" spans="13:13" x14ac:dyDescent="0.3">
      <c r="M924" s="10" t="s">
        <v>206</v>
      </c>
    </row>
    <row r="925" spans="13:13" x14ac:dyDescent="0.3">
      <c r="M925" s="62">
        <v>16</v>
      </c>
    </row>
    <row r="926" spans="13:13" x14ac:dyDescent="0.3">
      <c r="M926" s="63">
        <v>17</v>
      </c>
    </row>
    <row r="927" spans="13:13" x14ac:dyDescent="0.3">
      <c r="M927" s="64">
        <v>31</v>
      </c>
    </row>
    <row r="928" spans="13:13" x14ac:dyDescent="0.3">
      <c r="M928" s="10" t="s">
        <v>207</v>
      </c>
    </row>
    <row r="929" spans="13:13" x14ac:dyDescent="0.3">
      <c r="M929" s="62">
        <v>16</v>
      </c>
    </row>
    <row r="930" spans="13:13" x14ac:dyDescent="0.3">
      <c r="M930" s="63">
        <v>17</v>
      </c>
    </row>
    <row r="931" spans="13:13" x14ac:dyDescent="0.3">
      <c r="M931" s="64">
        <v>31</v>
      </c>
    </row>
    <row r="932" spans="13:13" x14ac:dyDescent="0.3">
      <c r="M932" s="9" t="s">
        <v>208</v>
      </c>
    </row>
    <row r="933" spans="13:13" x14ac:dyDescent="0.3">
      <c r="M933" s="10" t="s">
        <v>209</v>
      </c>
    </row>
    <row r="934" spans="13:13" x14ac:dyDescent="0.3">
      <c r="M934" s="62">
        <v>14</v>
      </c>
    </row>
    <row r="935" spans="13:13" x14ac:dyDescent="0.3">
      <c r="M935" s="63">
        <v>16</v>
      </c>
    </row>
    <row r="936" spans="13:13" x14ac:dyDescent="0.3">
      <c r="M936" s="64">
        <v>29</v>
      </c>
    </row>
    <row r="937" spans="13:13" x14ac:dyDescent="0.3">
      <c r="M937" s="10" t="s">
        <v>354</v>
      </c>
    </row>
    <row r="938" spans="13:13" x14ac:dyDescent="0.3">
      <c r="M938" s="62">
        <v>13</v>
      </c>
    </row>
    <row r="939" spans="13:13" x14ac:dyDescent="0.3">
      <c r="M939" s="63">
        <v>15</v>
      </c>
    </row>
    <row r="940" spans="13:13" x14ac:dyDescent="0.3">
      <c r="M940" s="64">
        <v>26</v>
      </c>
    </row>
    <row r="941" spans="13:13" x14ac:dyDescent="0.3">
      <c r="M941" s="10" t="s">
        <v>210</v>
      </c>
    </row>
    <row r="942" spans="13:13" x14ac:dyDescent="0.3">
      <c r="M942" s="62">
        <v>16</v>
      </c>
    </row>
    <row r="943" spans="13:13" x14ac:dyDescent="0.3">
      <c r="M943" s="63">
        <v>17</v>
      </c>
    </row>
    <row r="944" spans="13:13" x14ac:dyDescent="0.3">
      <c r="M944" s="64">
        <v>31</v>
      </c>
    </row>
    <row r="945" spans="13:13" x14ac:dyDescent="0.3">
      <c r="M945" s="10" t="s">
        <v>211</v>
      </c>
    </row>
    <row r="946" spans="13:13" x14ac:dyDescent="0.3">
      <c r="M946" s="62">
        <v>14</v>
      </c>
    </row>
    <row r="947" spans="13:13" x14ac:dyDescent="0.3">
      <c r="M947" s="63">
        <v>16</v>
      </c>
    </row>
    <row r="948" spans="13:13" x14ac:dyDescent="0.3">
      <c r="M948" s="64">
        <v>29</v>
      </c>
    </row>
    <row r="949" spans="13:13" x14ac:dyDescent="0.3">
      <c r="M949" s="10" t="s">
        <v>499</v>
      </c>
    </row>
    <row r="950" spans="13:13" x14ac:dyDescent="0.3">
      <c r="M950" s="62">
        <v>16</v>
      </c>
    </row>
    <row r="951" spans="13:13" x14ac:dyDescent="0.3">
      <c r="M951" s="63">
        <v>17</v>
      </c>
    </row>
    <row r="952" spans="13:13" x14ac:dyDescent="0.3">
      <c r="M952" s="64">
        <v>31</v>
      </c>
    </row>
    <row r="953" spans="13:13" x14ac:dyDescent="0.3">
      <c r="M953" s="9" t="s">
        <v>212</v>
      </c>
    </row>
    <row r="954" spans="13:13" x14ac:dyDescent="0.3">
      <c r="M954" s="10" t="s">
        <v>213</v>
      </c>
    </row>
    <row r="955" spans="13:13" x14ac:dyDescent="0.3">
      <c r="M955" s="62">
        <v>16</v>
      </c>
    </row>
    <row r="956" spans="13:13" x14ac:dyDescent="0.3">
      <c r="M956" s="63">
        <v>17</v>
      </c>
    </row>
    <row r="957" spans="13:13" x14ac:dyDescent="0.3">
      <c r="M957" s="64">
        <v>31</v>
      </c>
    </row>
    <row r="958" spans="13:13" x14ac:dyDescent="0.3">
      <c r="M958" s="10" t="s">
        <v>214</v>
      </c>
    </row>
    <row r="959" spans="13:13" x14ac:dyDescent="0.3">
      <c r="M959" s="62">
        <v>16</v>
      </c>
    </row>
    <row r="960" spans="13:13" x14ac:dyDescent="0.3">
      <c r="M960" s="63">
        <v>17</v>
      </c>
    </row>
    <row r="961" spans="13:13" x14ac:dyDescent="0.3">
      <c r="M961" s="64">
        <v>31</v>
      </c>
    </row>
    <row r="962" spans="13:13" x14ac:dyDescent="0.3">
      <c r="M962" s="10" t="s">
        <v>354</v>
      </c>
    </row>
    <row r="963" spans="13:13" x14ac:dyDescent="0.3">
      <c r="M963" s="62">
        <v>13</v>
      </c>
    </row>
    <row r="964" spans="13:13" x14ac:dyDescent="0.3">
      <c r="M964" s="63">
        <v>15</v>
      </c>
    </row>
    <row r="965" spans="13:13" x14ac:dyDescent="0.3">
      <c r="M965" s="64">
        <v>26</v>
      </c>
    </row>
    <row r="966" spans="13:13" x14ac:dyDescent="0.3">
      <c r="M966" s="9" t="s">
        <v>215</v>
      </c>
    </row>
    <row r="967" spans="13:13" x14ac:dyDescent="0.3">
      <c r="M967" s="10" t="s">
        <v>216</v>
      </c>
    </row>
    <row r="968" spans="13:13" x14ac:dyDescent="0.3">
      <c r="M968" s="62">
        <v>16</v>
      </c>
    </row>
    <row r="969" spans="13:13" x14ac:dyDescent="0.3">
      <c r="M969" s="63">
        <v>17</v>
      </c>
    </row>
    <row r="970" spans="13:13" x14ac:dyDescent="0.3">
      <c r="M970" s="64">
        <v>31</v>
      </c>
    </row>
    <row r="971" spans="13:13" x14ac:dyDescent="0.3">
      <c r="M971" s="10" t="s">
        <v>217</v>
      </c>
    </row>
    <row r="972" spans="13:13" x14ac:dyDescent="0.3">
      <c r="M972" s="62">
        <v>14</v>
      </c>
    </row>
    <row r="973" spans="13:13" x14ac:dyDescent="0.3">
      <c r="M973" s="63">
        <v>16</v>
      </c>
    </row>
    <row r="974" spans="13:13" x14ac:dyDescent="0.3">
      <c r="M974" s="64">
        <v>29</v>
      </c>
    </row>
    <row r="975" spans="13:13" x14ac:dyDescent="0.3">
      <c r="M975" s="10" t="s">
        <v>218</v>
      </c>
    </row>
    <row r="976" spans="13:13" x14ac:dyDescent="0.3">
      <c r="M976" s="62">
        <v>16</v>
      </c>
    </row>
    <row r="977" spans="13:13" x14ac:dyDescent="0.3">
      <c r="M977" s="63">
        <v>17</v>
      </c>
    </row>
    <row r="978" spans="13:13" x14ac:dyDescent="0.3">
      <c r="M978" s="64">
        <v>31</v>
      </c>
    </row>
    <row r="979" spans="13:13" x14ac:dyDescent="0.3">
      <c r="M979" s="10" t="s">
        <v>219</v>
      </c>
    </row>
    <row r="980" spans="13:13" x14ac:dyDescent="0.3">
      <c r="M980" s="62">
        <v>17</v>
      </c>
    </row>
    <row r="981" spans="13:13" x14ac:dyDescent="0.3">
      <c r="M981" s="63">
        <v>18</v>
      </c>
    </row>
    <row r="982" spans="13:13" x14ac:dyDescent="0.3">
      <c r="M982" s="64">
        <v>34</v>
      </c>
    </row>
    <row r="983" spans="13:13" x14ac:dyDescent="0.3">
      <c r="M983" s="10" t="s">
        <v>220</v>
      </c>
    </row>
    <row r="984" spans="13:13" x14ac:dyDescent="0.3">
      <c r="M984" s="62">
        <v>16</v>
      </c>
    </row>
    <row r="985" spans="13:13" x14ac:dyDescent="0.3">
      <c r="M985" s="63">
        <v>17</v>
      </c>
    </row>
    <row r="986" spans="13:13" x14ac:dyDescent="0.3">
      <c r="M986" s="64">
        <v>31</v>
      </c>
    </row>
    <row r="987" spans="13:13" x14ac:dyDescent="0.3">
      <c r="M987" s="10" t="s">
        <v>221</v>
      </c>
    </row>
    <row r="988" spans="13:13" x14ac:dyDescent="0.3">
      <c r="M988" s="62">
        <v>17</v>
      </c>
    </row>
    <row r="989" spans="13:13" x14ac:dyDescent="0.3">
      <c r="M989" s="63">
        <v>18</v>
      </c>
    </row>
    <row r="990" spans="13:13" x14ac:dyDescent="0.3">
      <c r="M990" s="64">
        <v>34</v>
      </c>
    </row>
    <row r="991" spans="13:13" x14ac:dyDescent="0.3">
      <c r="M991" s="10" t="s">
        <v>222</v>
      </c>
    </row>
    <row r="992" spans="13:13" x14ac:dyDescent="0.3">
      <c r="M992" s="62">
        <v>16</v>
      </c>
    </row>
    <row r="993" spans="13:13" x14ac:dyDescent="0.3">
      <c r="M993" s="63">
        <v>17</v>
      </c>
    </row>
    <row r="994" spans="13:13" x14ac:dyDescent="0.3">
      <c r="M994" s="64">
        <v>31</v>
      </c>
    </row>
    <row r="995" spans="13:13" x14ac:dyDescent="0.3">
      <c r="M995" s="10" t="s">
        <v>223</v>
      </c>
    </row>
    <row r="996" spans="13:13" x14ac:dyDescent="0.3">
      <c r="M996" s="62">
        <v>18</v>
      </c>
    </row>
    <row r="997" spans="13:13" x14ac:dyDescent="0.3">
      <c r="M997" s="63">
        <v>20</v>
      </c>
    </row>
    <row r="998" spans="13:13" x14ac:dyDescent="0.3">
      <c r="M998" s="64">
        <v>36</v>
      </c>
    </row>
    <row r="999" spans="13:13" x14ac:dyDescent="0.3">
      <c r="M999" s="10" t="s">
        <v>224</v>
      </c>
    </row>
    <row r="1000" spans="13:13" x14ac:dyDescent="0.3">
      <c r="M1000" s="62">
        <v>18</v>
      </c>
    </row>
    <row r="1001" spans="13:13" x14ac:dyDescent="0.3">
      <c r="M1001" s="63">
        <v>20</v>
      </c>
    </row>
    <row r="1002" spans="13:13" x14ac:dyDescent="0.3">
      <c r="M1002" s="64">
        <v>36</v>
      </c>
    </row>
    <row r="1003" spans="13:13" x14ac:dyDescent="0.3">
      <c r="M1003" s="10" t="s">
        <v>225</v>
      </c>
    </row>
    <row r="1004" spans="13:13" x14ac:dyDescent="0.3">
      <c r="M1004" s="62">
        <v>16</v>
      </c>
    </row>
    <row r="1005" spans="13:13" x14ac:dyDescent="0.3">
      <c r="M1005" s="63">
        <v>17</v>
      </c>
    </row>
    <row r="1006" spans="13:13" x14ac:dyDescent="0.3">
      <c r="M1006" s="64">
        <v>31</v>
      </c>
    </row>
    <row r="1007" spans="13:13" x14ac:dyDescent="0.3">
      <c r="M1007" s="10" t="s">
        <v>226</v>
      </c>
    </row>
    <row r="1008" spans="13:13" x14ac:dyDescent="0.3">
      <c r="M1008" s="62">
        <v>16</v>
      </c>
    </row>
    <row r="1009" spans="13:13" x14ac:dyDescent="0.3">
      <c r="M1009" s="63">
        <v>17</v>
      </c>
    </row>
    <row r="1010" spans="13:13" x14ac:dyDescent="0.3">
      <c r="M1010" s="64">
        <v>31</v>
      </c>
    </row>
    <row r="1011" spans="13:13" x14ac:dyDescent="0.3">
      <c r="M1011" s="10" t="s">
        <v>354</v>
      </c>
    </row>
    <row r="1012" spans="13:13" x14ac:dyDescent="0.3">
      <c r="M1012" s="62">
        <v>13</v>
      </c>
    </row>
    <row r="1013" spans="13:13" x14ac:dyDescent="0.3">
      <c r="M1013" s="63">
        <v>15</v>
      </c>
    </row>
    <row r="1014" spans="13:13" x14ac:dyDescent="0.3">
      <c r="M1014" s="64">
        <v>26</v>
      </c>
    </row>
    <row r="1015" spans="13:13" x14ac:dyDescent="0.3">
      <c r="M1015" s="10" t="s">
        <v>227</v>
      </c>
    </row>
    <row r="1016" spans="13:13" x14ac:dyDescent="0.3">
      <c r="M1016" s="62">
        <v>16</v>
      </c>
    </row>
    <row r="1017" spans="13:13" x14ac:dyDescent="0.3">
      <c r="M1017" s="63">
        <v>17</v>
      </c>
    </row>
    <row r="1018" spans="13:13" x14ac:dyDescent="0.3">
      <c r="M1018" s="64">
        <v>31</v>
      </c>
    </row>
    <row r="1019" spans="13:13" x14ac:dyDescent="0.3">
      <c r="M1019" s="10" t="s">
        <v>228</v>
      </c>
    </row>
    <row r="1020" spans="13:13" x14ac:dyDescent="0.3">
      <c r="M1020" s="62">
        <v>16</v>
      </c>
    </row>
    <row r="1021" spans="13:13" x14ac:dyDescent="0.3">
      <c r="M1021" s="63">
        <v>17</v>
      </c>
    </row>
    <row r="1022" spans="13:13" x14ac:dyDescent="0.3">
      <c r="M1022" s="64">
        <v>31</v>
      </c>
    </row>
    <row r="1023" spans="13:13" x14ac:dyDescent="0.3">
      <c r="M1023" s="10" t="s">
        <v>229</v>
      </c>
    </row>
    <row r="1024" spans="13:13" x14ac:dyDescent="0.3">
      <c r="M1024" s="62">
        <v>16</v>
      </c>
    </row>
    <row r="1025" spans="13:13" x14ac:dyDescent="0.3">
      <c r="M1025" s="63">
        <v>17</v>
      </c>
    </row>
    <row r="1026" spans="13:13" x14ac:dyDescent="0.3">
      <c r="M1026" s="64">
        <v>31</v>
      </c>
    </row>
    <row r="1027" spans="13:13" x14ac:dyDescent="0.3">
      <c r="M1027" s="10" t="s">
        <v>230</v>
      </c>
    </row>
    <row r="1028" spans="13:13" x14ac:dyDescent="0.3">
      <c r="M1028" s="62">
        <v>14</v>
      </c>
    </row>
    <row r="1029" spans="13:13" x14ac:dyDescent="0.3">
      <c r="M1029" s="63">
        <v>16</v>
      </c>
    </row>
    <row r="1030" spans="13:13" x14ac:dyDescent="0.3">
      <c r="M1030" s="64">
        <v>29</v>
      </c>
    </row>
    <row r="1031" spans="13:13" x14ac:dyDescent="0.3">
      <c r="M1031" s="10" t="s">
        <v>231</v>
      </c>
    </row>
    <row r="1032" spans="13:13" x14ac:dyDescent="0.3">
      <c r="M1032" s="62">
        <v>14</v>
      </c>
    </row>
    <row r="1033" spans="13:13" x14ac:dyDescent="0.3">
      <c r="M1033" s="63">
        <v>16</v>
      </c>
    </row>
    <row r="1034" spans="13:13" x14ac:dyDescent="0.3">
      <c r="M1034" s="64">
        <v>29</v>
      </c>
    </row>
    <row r="1035" spans="13:13" x14ac:dyDescent="0.3">
      <c r="M1035" s="10" t="s">
        <v>232</v>
      </c>
    </row>
    <row r="1036" spans="13:13" x14ac:dyDescent="0.3">
      <c r="M1036" s="62">
        <v>17</v>
      </c>
    </row>
    <row r="1037" spans="13:13" x14ac:dyDescent="0.3">
      <c r="M1037" s="63">
        <v>18</v>
      </c>
    </row>
    <row r="1038" spans="13:13" x14ac:dyDescent="0.3">
      <c r="M1038" s="64">
        <v>34</v>
      </c>
    </row>
    <row r="1039" spans="13:13" x14ac:dyDescent="0.3">
      <c r="M1039" s="10" t="s">
        <v>233</v>
      </c>
    </row>
    <row r="1040" spans="13:13" x14ac:dyDescent="0.3">
      <c r="M1040" s="62">
        <v>14</v>
      </c>
    </row>
    <row r="1041" spans="13:13" x14ac:dyDescent="0.3">
      <c r="M1041" s="63">
        <v>16</v>
      </c>
    </row>
    <row r="1042" spans="13:13" x14ac:dyDescent="0.3">
      <c r="M1042" s="64">
        <v>29</v>
      </c>
    </row>
    <row r="1043" spans="13:13" x14ac:dyDescent="0.3">
      <c r="M1043" s="10" t="s">
        <v>425</v>
      </c>
    </row>
    <row r="1044" spans="13:13" x14ac:dyDescent="0.3">
      <c r="M1044" s="62">
        <v>14</v>
      </c>
    </row>
    <row r="1045" spans="13:13" x14ac:dyDescent="0.3">
      <c r="M1045" s="63">
        <v>16</v>
      </c>
    </row>
    <row r="1046" spans="13:13" x14ac:dyDescent="0.3">
      <c r="M1046" s="64">
        <v>29</v>
      </c>
    </row>
    <row r="1047" spans="13:13" x14ac:dyDescent="0.3">
      <c r="M1047" s="9" t="s">
        <v>234</v>
      </c>
    </row>
    <row r="1048" spans="13:13" x14ac:dyDescent="0.3">
      <c r="M1048" s="10" t="s">
        <v>235</v>
      </c>
    </row>
    <row r="1049" spans="13:13" x14ac:dyDescent="0.3">
      <c r="M1049" s="62">
        <v>14</v>
      </c>
    </row>
    <row r="1050" spans="13:13" x14ac:dyDescent="0.3">
      <c r="M1050" s="63">
        <v>16</v>
      </c>
    </row>
    <row r="1051" spans="13:13" x14ac:dyDescent="0.3">
      <c r="M1051" s="64">
        <v>29</v>
      </c>
    </row>
    <row r="1052" spans="13:13" x14ac:dyDescent="0.3">
      <c r="M1052" s="10" t="s">
        <v>236</v>
      </c>
    </row>
    <row r="1053" spans="13:13" x14ac:dyDescent="0.3">
      <c r="M1053" s="62">
        <v>14</v>
      </c>
    </row>
    <row r="1054" spans="13:13" x14ac:dyDescent="0.3">
      <c r="M1054" s="63">
        <v>16</v>
      </c>
    </row>
    <row r="1055" spans="13:13" x14ac:dyDescent="0.3">
      <c r="M1055" s="64">
        <v>29</v>
      </c>
    </row>
    <row r="1056" spans="13:13" x14ac:dyDescent="0.3">
      <c r="M1056" s="10" t="s">
        <v>237</v>
      </c>
    </row>
    <row r="1057" spans="13:13" x14ac:dyDescent="0.3">
      <c r="M1057" s="62">
        <v>17</v>
      </c>
    </row>
    <row r="1058" spans="13:13" x14ac:dyDescent="0.3">
      <c r="M1058" s="63">
        <v>18</v>
      </c>
    </row>
    <row r="1059" spans="13:13" x14ac:dyDescent="0.3">
      <c r="M1059" s="64">
        <v>34</v>
      </c>
    </row>
    <row r="1060" spans="13:13" x14ac:dyDescent="0.3">
      <c r="M1060" s="10" t="s">
        <v>238</v>
      </c>
    </row>
    <row r="1061" spans="13:13" x14ac:dyDescent="0.3">
      <c r="M1061" s="62">
        <v>16</v>
      </c>
    </row>
    <row r="1062" spans="13:13" x14ac:dyDescent="0.3">
      <c r="M1062" s="63">
        <v>17</v>
      </c>
    </row>
    <row r="1063" spans="13:13" x14ac:dyDescent="0.3">
      <c r="M1063" s="64">
        <v>31</v>
      </c>
    </row>
    <row r="1064" spans="13:13" x14ac:dyDescent="0.3">
      <c r="M1064" s="10" t="s">
        <v>239</v>
      </c>
    </row>
    <row r="1065" spans="13:13" x14ac:dyDescent="0.3">
      <c r="M1065" s="62">
        <v>14</v>
      </c>
    </row>
    <row r="1066" spans="13:13" x14ac:dyDescent="0.3">
      <c r="M1066" s="63">
        <v>16</v>
      </c>
    </row>
    <row r="1067" spans="13:13" x14ac:dyDescent="0.3">
      <c r="M1067" s="64">
        <v>29</v>
      </c>
    </row>
    <row r="1068" spans="13:13" x14ac:dyDescent="0.3">
      <c r="M1068" s="10" t="s">
        <v>240</v>
      </c>
    </row>
    <row r="1069" spans="13:13" x14ac:dyDescent="0.3">
      <c r="M1069" s="62">
        <v>14</v>
      </c>
    </row>
    <row r="1070" spans="13:13" x14ac:dyDescent="0.3">
      <c r="M1070" s="63">
        <v>16</v>
      </c>
    </row>
    <row r="1071" spans="13:13" x14ac:dyDescent="0.3">
      <c r="M1071" s="64">
        <v>29</v>
      </c>
    </row>
    <row r="1072" spans="13:13" x14ac:dyDescent="0.3">
      <c r="M1072" s="10" t="s">
        <v>241</v>
      </c>
    </row>
    <row r="1073" spans="13:13" x14ac:dyDescent="0.3">
      <c r="M1073" s="62">
        <v>13</v>
      </c>
    </row>
    <row r="1074" spans="13:13" x14ac:dyDescent="0.3">
      <c r="M1074" s="63">
        <v>15</v>
      </c>
    </row>
    <row r="1075" spans="13:13" x14ac:dyDescent="0.3">
      <c r="M1075" s="64">
        <v>26</v>
      </c>
    </row>
    <row r="1076" spans="13:13" x14ac:dyDescent="0.3">
      <c r="M1076" s="10" t="s">
        <v>242</v>
      </c>
    </row>
    <row r="1077" spans="13:13" x14ac:dyDescent="0.3">
      <c r="M1077" s="62">
        <v>13</v>
      </c>
    </row>
    <row r="1078" spans="13:13" x14ac:dyDescent="0.3">
      <c r="M1078" s="63">
        <v>15</v>
      </c>
    </row>
    <row r="1079" spans="13:13" x14ac:dyDescent="0.3">
      <c r="M1079" s="64">
        <v>26</v>
      </c>
    </row>
    <row r="1080" spans="13:13" x14ac:dyDescent="0.3">
      <c r="M1080" s="10" t="s">
        <v>354</v>
      </c>
    </row>
    <row r="1081" spans="13:13" x14ac:dyDescent="0.3">
      <c r="M1081" s="62">
        <v>13</v>
      </c>
    </row>
    <row r="1082" spans="13:13" x14ac:dyDescent="0.3">
      <c r="M1082" s="63">
        <v>15</v>
      </c>
    </row>
    <row r="1083" spans="13:13" x14ac:dyDescent="0.3">
      <c r="M1083" s="64">
        <v>26</v>
      </c>
    </row>
    <row r="1084" spans="13:13" x14ac:dyDescent="0.3">
      <c r="M1084" s="10" t="s">
        <v>243</v>
      </c>
    </row>
    <row r="1085" spans="13:13" x14ac:dyDescent="0.3">
      <c r="M1085" s="62">
        <v>14</v>
      </c>
    </row>
    <row r="1086" spans="13:13" x14ac:dyDescent="0.3">
      <c r="M1086" s="63">
        <v>16</v>
      </c>
    </row>
    <row r="1087" spans="13:13" x14ac:dyDescent="0.3">
      <c r="M1087" s="64">
        <v>29</v>
      </c>
    </row>
    <row r="1088" spans="13:13" x14ac:dyDescent="0.3">
      <c r="M1088" s="10" t="s">
        <v>244</v>
      </c>
    </row>
    <row r="1089" spans="13:13" x14ac:dyDescent="0.3">
      <c r="M1089" s="62">
        <v>13</v>
      </c>
    </row>
    <row r="1090" spans="13:13" x14ac:dyDescent="0.3">
      <c r="M1090" s="63">
        <v>15</v>
      </c>
    </row>
    <row r="1091" spans="13:13" x14ac:dyDescent="0.3">
      <c r="M1091" s="64">
        <v>26</v>
      </c>
    </row>
    <row r="1092" spans="13:13" x14ac:dyDescent="0.3">
      <c r="M1092" s="9" t="s">
        <v>245</v>
      </c>
    </row>
    <row r="1093" spans="13:13" x14ac:dyDescent="0.3">
      <c r="M1093" s="10" t="s">
        <v>246</v>
      </c>
    </row>
    <row r="1094" spans="13:13" x14ac:dyDescent="0.3">
      <c r="M1094" s="62">
        <v>14</v>
      </c>
    </row>
    <row r="1095" spans="13:13" x14ac:dyDescent="0.3">
      <c r="M1095" s="63">
        <v>16</v>
      </c>
    </row>
    <row r="1096" spans="13:13" x14ac:dyDescent="0.3">
      <c r="M1096" s="64">
        <v>29</v>
      </c>
    </row>
    <row r="1097" spans="13:13" x14ac:dyDescent="0.3">
      <c r="M1097" s="10" t="s">
        <v>354</v>
      </c>
    </row>
    <row r="1098" spans="13:13" x14ac:dyDescent="0.3">
      <c r="M1098" s="62">
        <v>13</v>
      </c>
    </row>
    <row r="1099" spans="13:13" x14ac:dyDescent="0.3">
      <c r="M1099" s="63">
        <v>15</v>
      </c>
    </row>
    <row r="1100" spans="13:13" x14ac:dyDescent="0.3">
      <c r="M1100" s="64">
        <v>26</v>
      </c>
    </row>
    <row r="1101" spans="13:13" x14ac:dyDescent="0.3">
      <c r="M1101" s="9" t="s">
        <v>247</v>
      </c>
    </row>
    <row r="1102" spans="13:13" x14ac:dyDescent="0.3">
      <c r="M1102" s="10" t="s">
        <v>248</v>
      </c>
    </row>
    <row r="1103" spans="13:13" x14ac:dyDescent="0.3">
      <c r="M1103" s="62">
        <v>14</v>
      </c>
    </row>
    <row r="1104" spans="13:13" x14ac:dyDescent="0.3">
      <c r="M1104" s="63">
        <v>16</v>
      </c>
    </row>
    <row r="1105" spans="13:13" x14ac:dyDescent="0.3">
      <c r="M1105" s="64">
        <v>29</v>
      </c>
    </row>
    <row r="1106" spans="13:13" x14ac:dyDescent="0.3">
      <c r="M1106" s="10" t="s">
        <v>249</v>
      </c>
    </row>
    <row r="1107" spans="13:13" x14ac:dyDescent="0.3">
      <c r="M1107" s="62">
        <v>14</v>
      </c>
    </row>
    <row r="1108" spans="13:13" x14ac:dyDescent="0.3">
      <c r="M1108" s="63">
        <v>16</v>
      </c>
    </row>
    <row r="1109" spans="13:13" x14ac:dyDescent="0.3">
      <c r="M1109" s="64">
        <v>29</v>
      </c>
    </row>
    <row r="1110" spans="13:13" x14ac:dyDescent="0.3">
      <c r="M1110" s="10" t="s">
        <v>250</v>
      </c>
    </row>
    <row r="1111" spans="13:13" x14ac:dyDescent="0.3">
      <c r="M1111" s="62">
        <v>14</v>
      </c>
    </row>
    <row r="1112" spans="13:13" x14ac:dyDescent="0.3">
      <c r="M1112" s="63">
        <v>16</v>
      </c>
    </row>
    <row r="1113" spans="13:13" x14ac:dyDescent="0.3">
      <c r="M1113" s="64">
        <v>29</v>
      </c>
    </row>
    <row r="1114" spans="13:13" x14ac:dyDescent="0.3">
      <c r="M1114" s="10" t="s">
        <v>251</v>
      </c>
    </row>
    <row r="1115" spans="13:13" x14ac:dyDescent="0.3">
      <c r="M1115" s="62">
        <v>14</v>
      </c>
    </row>
    <row r="1116" spans="13:13" x14ac:dyDescent="0.3">
      <c r="M1116" s="63">
        <v>16</v>
      </c>
    </row>
    <row r="1117" spans="13:13" x14ac:dyDescent="0.3">
      <c r="M1117" s="64">
        <v>29</v>
      </c>
    </row>
    <row r="1118" spans="13:13" x14ac:dyDescent="0.3">
      <c r="M1118" s="10" t="s">
        <v>252</v>
      </c>
    </row>
    <row r="1119" spans="13:13" x14ac:dyDescent="0.3">
      <c r="M1119" s="62">
        <v>16</v>
      </c>
    </row>
    <row r="1120" spans="13:13" x14ac:dyDescent="0.3">
      <c r="M1120" s="63">
        <v>17</v>
      </c>
    </row>
    <row r="1121" spans="13:13" x14ac:dyDescent="0.3">
      <c r="M1121" s="64">
        <v>31</v>
      </c>
    </row>
    <row r="1122" spans="13:13" x14ac:dyDescent="0.3">
      <c r="M1122" s="10" t="s">
        <v>354</v>
      </c>
    </row>
    <row r="1123" spans="13:13" x14ac:dyDescent="0.3">
      <c r="M1123" s="62">
        <v>13</v>
      </c>
    </row>
    <row r="1124" spans="13:13" x14ac:dyDescent="0.3">
      <c r="M1124" s="63">
        <v>15</v>
      </c>
    </row>
    <row r="1125" spans="13:13" x14ac:dyDescent="0.3">
      <c r="M1125" s="64">
        <v>26</v>
      </c>
    </row>
    <row r="1126" spans="13:13" x14ac:dyDescent="0.3">
      <c r="M1126" s="10" t="s">
        <v>253</v>
      </c>
    </row>
    <row r="1127" spans="13:13" x14ac:dyDescent="0.3">
      <c r="M1127" s="62">
        <v>17</v>
      </c>
    </row>
    <row r="1128" spans="13:13" x14ac:dyDescent="0.3">
      <c r="M1128" s="63">
        <v>18</v>
      </c>
    </row>
    <row r="1129" spans="13:13" x14ac:dyDescent="0.3">
      <c r="M1129" s="64">
        <v>34</v>
      </c>
    </row>
    <row r="1130" spans="13:13" x14ac:dyDescent="0.3">
      <c r="M1130" s="10" t="s">
        <v>254</v>
      </c>
    </row>
    <row r="1131" spans="13:13" x14ac:dyDescent="0.3">
      <c r="M1131" s="62">
        <v>16</v>
      </c>
    </row>
    <row r="1132" spans="13:13" x14ac:dyDescent="0.3">
      <c r="M1132" s="63">
        <v>17</v>
      </c>
    </row>
    <row r="1133" spans="13:13" x14ac:dyDescent="0.3">
      <c r="M1133" s="64">
        <v>31</v>
      </c>
    </row>
    <row r="1134" spans="13:13" x14ac:dyDescent="0.3">
      <c r="M1134" s="9" t="s">
        <v>255</v>
      </c>
    </row>
    <row r="1135" spans="13:13" x14ac:dyDescent="0.3">
      <c r="M1135" s="10" t="s">
        <v>256</v>
      </c>
    </row>
    <row r="1136" spans="13:13" x14ac:dyDescent="0.3">
      <c r="M1136" s="62">
        <v>14</v>
      </c>
    </row>
    <row r="1137" spans="13:13" x14ac:dyDescent="0.3">
      <c r="M1137" s="63">
        <v>16</v>
      </c>
    </row>
    <row r="1138" spans="13:13" x14ac:dyDescent="0.3">
      <c r="M1138" s="64">
        <v>29</v>
      </c>
    </row>
    <row r="1139" spans="13:13" x14ac:dyDescent="0.3">
      <c r="M1139" s="10" t="s">
        <v>257</v>
      </c>
    </row>
    <row r="1140" spans="13:13" x14ac:dyDescent="0.3">
      <c r="M1140" s="62">
        <v>14</v>
      </c>
    </row>
    <row r="1141" spans="13:13" x14ac:dyDescent="0.3">
      <c r="M1141" s="63">
        <v>16</v>
      </c>
    </row>
    <row r="1142" spans="13:13" x14ac:dyDescent="0.3">
      <c r="M1142" s="64">
        <v>29</v>
      </c>
    </row>
    <row r="1143" spans="13:13" x14ac:dyDescent="0.3">
      <c r="M1143" s="10" t="s">
        <v>258</v>
      </c>
    </row>
    <row r="1144" spans="13:13" x14ac:dyDescent="0.3">
      <c r="M1144" s="62">
        <v>14</v>
      </c>
    </row>
    <row r="1145" spans="13:13" x14ac:dyDescent="0.3">
      <c r="M1145" s="63">
        <v>16</v>
      </c>
    </row>
    <row r="1146" spans="13:13" x14ac:dyDescent="0.3">
      <c r="M1146" s="64">
        <v>29</v>
      </c>
    </row>
    <row r="1147" spans="13:13" x14ac:dyDescent="0.3">
      <c r="M1147" s="10" t="s">
        <v>259</v>
      </c>
    </row>
    <row r="1148" spans="13:13" x14ac:dyDescent="0.3">
      <c r="M1148" s="62">
        <v>13</v>
      </c>
    </row>
    <row r="1149" spans="13:13" x14ac:dyDescent="0.3">
      <c r="M1149" s="63">
        <v>15</v>
      </c>
    </row>
    <row r="1150" spans="13:13" x14ac:dyDescent="0.3">
      <c r="M1150" s="64">
        <v>26</v>
      </c>
    </row>
    <row r="1151" spans="13:13" x14ac:dyDescent="0.3">
      <c r="M1151" s="10" t="s">
        <v>260</v>
      </c>
    </row>
    <row r="1152" spans="13:13" x14ac:dyDescent="0.3">
      <c r="M1152" s="62">
        <v>14</v>
      </c>
    </row>
    <row r="1153" spans="13:13" x14ac:dyDescent="0.3">
      <c r="M1153" s="63">
        <v>16</v>
      </c>
    </row>
    <row r="1154" spans="13:13" x14ac:dyDescent="0.3">
      <c r="M1154" s="64">
        <v>29</v>
      </c>
    </row>
    <row r="1155" spans="13:13" x14ac:dyDescent="0.3">
      <c r="M1155" s="10" t="s">
        <v>261</v>
      </c>
    </row>
    <row r="1156" spans="13:13" x14ac:dyDescent="0.3">
      <c r="M1156" s="62">
        <v>14</v>
      </c>
    </row>
    <row r="1157" spans="13:13" x14ac:dyDescent="0.3">
      <c r="M1157" s="63">
        <v>16</v>
      </c>
    </row>
    <row r="1158" spans="13:13" x14ac:dyDescent="0.3">
      <c r="M1158" s="64">
        <v>29</v>
      </c>
    </row>
    <row r="1159" spans="13:13" x14ac:dyDescent="0.3">
      <c r="M1159" s="10" t="s">
        <v>262</v>
      </c>
    </row>
    <row r="1160" spans="13:13" x14ac:dyDescent="0.3">
      <c r="M1160" s="62">
        <v>17</v>
      </c>
    </row>
    <row r="1161" spans="13:13" x14ac:dyDescent="0.3">
      <c r="M1161" s="63">
        <v>18</v>
      </c>
    </row>
    <row r="1162" spans="13:13" x14ac:dyDescent="0.3">
      <c r="M1162" s="64">
        <v>34</v>
      </c>
    </row>
    <row r="1163" spans="13:13" x14ac:dyDescent="0.3">
      <c r="M1163" s="10" t="s">
        <v>263</v>
      </c>
    </row>
    <row r="1164" spans="13:13" x14ac:dyDescent="0.3">
      <c r="M1164" s="62">
        <v>13</v>
      </c>
    </row>
    <row r="1165" spans="13:13" x14ac:dyDescent="0.3">
      <c r="M1165" s="63">
        <v>15</v>
      </c>
    </row>
    <row r="1166" spans="13:13" x14ac:dyDescent="0.3">
      <c r="M1166" s="64">
        <v>26</v>
      </c>
    </row>
    <row r="1167" spans="13:13" x14ac:dyDescent="0.3">
      <c r="M1167" s="10" t="s">
        <v>264</v>
      </c>
    </row>
    <row r="1168" spans="13:13" x14ac:dyDescent="0.3">
      <c r="M1168" s="62">
        <v>14</v>
      </c>
    </row>
    <row r="1169" spans="13:13" x14ac:dyDescent="0.3">
      <c r="M1169" s="63">
        <v>16</v>
      </c>
    </row>
    <row r="1170" spans="13:13" x14ac:dyDescent="0.3">
      <c r="M1170" s="64">
        <v>29</v>
      </c>
    </row>
    <row r="1171" spans="13:13" x14ac:dyDescent="0.3">
      <c r="M1171" s="10" t="s">
        <v>265</v>
      </c>
    </row>
    <row r="1172" spans="13:13" x14ac:dyDescent="0.3">
      <c r="M1172" s="62">
        <v>16</v>
      </c>
    </row>
    <row r="1173" spans="13:13" x14ac:dyDescent="0.3">
      <c r="M1173" s="63">
        <v>17</v>
      </c>
    </row>
    <row r="1174" spans="13:13" x14ac:dyDescent="0.3">
      <c r="M1174" s="64">
        <v>31</v>
      </c>
    </row>
    <row r="1175" spans="13:13" x14ac:dyDescent="0.3">
      <c r="M1175" s="10" t="s">
        <v>354</v>
      </c>
    </row>
    <row r="1176" spans="13:13" x14ac:dyDescent="0.3">
      <c r="M1176" s="62">
        <v>13</v>
      </c>
    </row>
    <row r="1177" spans="13:13" x14ac:dyDescent="0.3">
      <c r="M1177" s="63">
        <v>15</v>
      </c>
    </row>
    <row r="1178" spans="13:13" x14ac:dyDescent="0.3">
      <c r="M1178" s="64">
        <v>26</v>
      </c>
    </row>
    <row r="1179" spans="13:13" x14ac:dyDescent="0.3">
      <c r="M1179" s="10" t="s">
        <v>266</v>
      </c>
    </row>
    <row r="1180" spans="13:13" x14ac:dyDescent="0.3">
      <c r="M1180" s="62">
        <v>18</v>
      </c>
    </row>
    <row r="1181" spans="13:13" x14ac:dyDescent="0.3">
      <c r="M1181" s="63">
        <v>20</v>
      </c>
    </row>
    <row r="1182" spans="13:13" x14ac:dyDescent="0.3">
      <c r="M1182" s="64">
        <v>36</v>
      </c>
    </row>
    <row r="1183" spans="13:13" x14ac:dyDescent="0.3">
      <c r="M1183" s="10" t="s">
        <v>267</v>
      </c>
    </row>
    <row r="1184" spans="13:13" x14ac:dyDescent="0.3">
      <c r="M1184" s="62">
        <v>14</v>
      </c>
    </row>
    <row r="1185" spans="13:13" x14ac:dyDescent="0.3">
      <c r="M1185" s="63">
        <v>16</v>
      </c>
    </row>
    <row r="1186" spans="13:13" x14ac:dyDescent="0.3">
      <c r="M1186" s="64">
        <v>29</v>
      </c>
    </row>
    <row r="1187" spans="13:13" x14ac:dyDescent="0.3">
      <c r="M1187" s="10" t="s">
        <v>268</v>
      </c>
    </row>
    <row r="1188" spans="13:13" x14ac:dyDescent="0.3">
      <c r="M1188" s="62">
        <v>13</v>
      </c>
    </row>
    <row r="1189" spans="13:13" x14ac:dyDescent="0.3">
      <c r="M1189" s="63">
        <v>15</v>
      </c>
    </row>
    <row r="1190" spans="13:13" x14ac:dyDescent="0.3">
      <c r="M1190" s="64">
        <v>26</v>
      </c>
    </row>
    <row r="1191" spans="13:13" x14ac:dyDescent="0.3">
      <c r="M1191" s="10" t="s">
        <v>426</v>
      </c>
    </row>
    <row r="1192" spans="13:13" x14ac:dyDescent="0.3">
      <c r="M1192" s="62">
        <v>16</v>
      </c>
    </row>
    <row r="1193" spans="13:13" x14ac:dyDescent="0.3">
      <c r="M1193" s="63">
        <v>17</v>
      </c>
    </row>
    <row r="1194" spans="13:13" x14ac:dyDescent="0.3">
      <c r="M1194" s="64">
        <v>31</v>
      </c>
    </row>
    <row r="1195" spans="13:13" x14ac:dyDescent="0.3">
      <c r="M1195" s="9" t="s">
        <v>269</v>
      </c>
    </row>
    <row r="1196" spans="13:13" x14ac:dyDescent="0.3">
      <c r="M1196" s="10" t="s">
        <v>270</v>
      </c>
    </row>
    <row r="1197" spans="13:13" x14ac:dyDescent="0.3">
      <c r="M1197" s="62">
        <v>16</v>
      </c>
    </row>
    <row r="1198" spans="13:13" x14ac:dyDescent="0.3">
      <c r="M1198" s="63">
        <v>17</v>
      </c>
    </row>
    <row r="1199" spans="13:13" x14ac:dyDescent="0.3">
      <c r="M1199" s="64">
        <v>31</v>
      </c>
    </row>
    <row r="1200" spans="13:13" x14ac:dyDescent="0.3">
      <c r="M1200" s="10" t="s">
        <v>271</v>
      </c>
    </row>
    <row r="1201" spans="13:13" x14ac:dyDescent="0.3">
      <c r="M1201" s="62">
        <v>14</v>
      </c>
    </row>
    <row r="1202" spans="13:13" x14ac:dyDescent="0.3">
      <c r="M1202" s="63">
        <v>16</v>
      </c>
    </row>
    <row r="1203" spans="13:13" x14ac:dyDescent="0.3">
      <c r="M1203" s="64">
        <v>29</v>
      </c>
    </row>
    <row r="1204" spans="13:13" x14ac:dyDescent="0.3">
      <c r="M1204" s="10" t="s">
        <v>354</v>
      </c>
    </row>
    <row r="1205" spans="13:13" x14ac:dyDescent="0.3">
      <c r="M1205" s="62">
        <v>13</v>
      </c>
    </row>
    <row r="1206" spans="13:13" x14ac:dyDescent="0.3">
      <c r="M1206" s="63">
        <v>15</v>
      </c>
    </row>
    <row r="1207" spans="13:13" x14ac:dyDescent="0.3">
      <c r="M1207" s="64">
        <v>26</v>
      </c>
    </row>
    <row r="1208" spans="13:13" x14ac:dyDescent="0.3">
      <c r="M1208" s="10" t="s">
        <v>272</v>
      </c>
    </row>
    <row r="1209" spans="13:13" x14ac:dyDescent="0.3">
      <c r="M1209" s="62">
        <v>14</v>
      </c>
    </row>
    <row r="1210" spans="13:13" x14ac:dyDescent="0.3">
      <c r="M1210" s="63">
        <v>16</v>
      </c>
    </row>
    <row r="1211" spans="13:13" x14ac:dyDescent="0.3">
      <c r="M1211" s="64">
        <v>29</v>
      </c>
    </row>
    <row r="1212" spans="13:13" x14ac:dyDescent="0.3">
      <c r="M1212" s="9" t="s">
        <v>273</v>
      </c>
    </row>
    <row r="1213" spans="13:13" x14ac:dyDescent="0.3">
      <c r="M1213" s="10" t="s">
        <v>274</v>
      </c>
    </row>
    <row r="1214" spans="13:13" x14ac:dyDescent="0.3">
      <c r="M1214" s="62">
        <v>18</v>
      </c>
    </row>
    <row r="1215" spans="13:13" x14ac:dyDescent="0.3">
      <c r="M1215" s="63">
        <v>20</v>
      </c>
    </row>
    <row r="1216" spans="13:13" x14ac:dyDescent="0.3">
      <c r="M1216" s="64">
        <v>36</v>
      </c>
    </row>
    <row r="1217" spans="13:13" x14ac:dyDescent="0.3">
      <c r="M1217" s="10" t="s">
        <v>275</v>
      </c>
    </row>
    <row r="1218" spans="13:13" x14ac:dyDescent="0.3">
      <c r="M1218" s="62">
        <v>14</v>
      </c>
    </row>
    <row r="1219" spans="13:13" x14ac:dyDescent="0.3">
      <c r="M1219" s="63">
        <v>16</v>
      </c>
    </row>
    <row r="1220" spans="13:13" x14ac:dyDescent="0.3">
      <c r="M1220" s="64">
        <v>29</v>
      </c>
    </row>
    <row r="1221" spans="13:13" x14ac:dyDescent="0.3">
      <c r="M1221" s="10" t="s">
        <v>276</v>
      </c>
    </row>
    <row r="1222" spans="13:13" x14ac:dyDescent="0.3">
      <c r="M1222" s="62">
        <v>16</v>
      </c>
    </row>
    <row r="1223" spans="13:13" x14ac:dyDescent="0.3">
      <c r="M1223" s="63">
        <v>17</v>
      </c>
    </row>
    <row r="1224" spans="13:13" x14ac:dyDescent="0.3">
      <c r="M1224" s="64">
        <v>31</v>
      </c>
    </row>
    <row r="1225" spans="13:13" x14ac:dyDescent="0.3">
      <c r="M1225" s="10" t="s">
        <v>277</v>
      </c>
    </row>
    <row r="1226" spans="13:13" x14ac:dyDescent="0.3">
      <c r="M1226" s="62">
        <v>16</v>
      </c>
    </row>
    <row r="1227" spans="13:13" x14ac:dyDescent="0.3">
      <c r="M1227" s="63">
        <v>17</v>
      </c>
    </row>
    <row r="1228" spans="13:13" x14ac:dyDescent="0.3">
      <c r="M1228" s="64">
        <v>31</v>
      </c>
    </row>
    <row r="1229" spans="13:13" x14ac:dyDescent="0.3">
      <c r="M1229" s="10" t="s">
        <v>354</v>
      </c>
    </row>
    <row r="1230" spans="13:13" x14ac:dyDescent="0.3">
      <c r="M1230" s="62">
        <v>13</v>
      </c>
    </row>
    <row r="1231" spans="13:13" x14ac:dyDescent="0.3">
      <c r="M1231" s="63">
        <v>15</v>
      </c>
    </row>
    <row r="1232" spans="13:13" x14ac:dyDescent="0.3">
      <c r="M1232" s="64">
        <v>26</v>
      </c>
    </row>
    <row r="1233" spans="13:13" x14ac:dyDescent="0.3">
      <c r="M1233" s="9" t="s">
        <v>278</v>
      </c>
    </row>
    <row r="1234" spans="13:13" x14ac:dyDescent="0.3">
      <c r="M1234" s="10" t="s">
        <v>279</v>
      </c>
    </row>
    <row r="1235" spans="13:13" x14ac:dyDescent="0.3">
      <c r="M1235" s="62">
        <v>14</v>
      </c>
    </row>
    <row r="1236" spans="13:13" x14ac:dyDescent="0.3">
      <c r="M1236" s="63">
        <v>16</v>
      </c>
    </row>
    <row r="1237" spans="13:13" x14ac:dyDescent="0.3">
      <c r="M1237" s="64">
        <v>29</v>
      </c>
    </row>
    <row r="1238" spans="13:13" x14ac:dyDescent="0.3">
      <c r="M1238" s="10" t="s">
        <v>354</v>
      </c>
    </row>
    <row r="1239" spans="13:13" x14ac:dyDescent="0.3">
      <c r="M1239" s="62">
        <v>13</v>
      </c>
    </row>
    <row r="1240" spans="13:13" x14ac:dyDescent="0.3">
      <c r="M1240" s="63">
        <v>15</v>
      </c>
    </row>
    <row r="1241" spans="13:13" x14ac:dyDescent="0.3">
      <c r="M1241" s="64">
        <v>26</v>
      </c>
    </row>
    <row r="1242" spans="13:13" x14ac:dyDescent="0.3">
      <c r="M1242" s="10" t="s">
        <v>280</v>
      </c>
    </row>
    <row r="1243" spans="13:13" x14ac:dyDescent="0.3">
      <c r="M1243" s="62">
        <v>14</v>
      </c>
    </row>
    <row r="1244" spans="13:13" x14ac:dyDescent="0.3">
      <c r="M1244" s="63">
        <v>16</v>
      </c>
    </row>
    <row r="1245" spans="13:13" x14ac:dyDescent="0.3">
      <c r="M1245" s="64">
        <v>29</v>
      </c>
    </row>
    <row r="1246" spans="13:13" x14ac:dyDescent="0.3">
      <c r="M1246" s="10" t="s">
        <v>427</v>
      </c>
    </row>
    <row r="1247" spans="13:13" x14ac:dyDescent="0.3">
      <c r="M1247" s="62">
        <v>17</v>
      </c>
    </row>
    <row r="1248" spans="13:13" x14ac:dyDescent="0.3">
      <c r="M1248" s="63">
        <v>18</v>
      </c>
    </row>
    <row r="1249" spans="13:13" x14ac:dyDescent="0.3">
      <c r="M1249" s="64">
        <v>34</v>
      </c>
    </row>
    <row r="1250" spans="13:13" x14ac:dyDescent="0.3">
      <c r="M1250" s="9" t="s">
        <v>281</v>
      </c>
    </row>
    <row r="1251" spans="13:13" x14ac:dyDescent="0.3">
      <c r="M1251" s="10" t="s">
        <v>282</v>
      </c>
    </row>
    <row r="1252" spans="13:13" x14ac:dyDescent="0.3">
      <c r="M1252" s="62">
        <v>16</v>
      </c>
    </row>
    <row r="1253" spans="13:13" x14ac:dyDescent="0.3">
      <c r="M1253" s="63">
        <v>17</v>
      </c>
    </row>
    <row r="1254" spans="13:13" x14ac:dyDescent="0.3">
      <c r="M1254" s="64">
        <v>31</v>
      </c>
    </row>
    <row r="1255" spans="13:13" x14ac:dyDescent="0.3">
      <c r="M1255" s="10" t="s">
        <v>283</v>
      </c>
    </row>
    <row r="1256" spans="13:13" x14ac:dyDescent="0.3">
      <c r="M1256" s="62">
        <v>14</v>
      </c>
    </row>
    <row r="1257" spans="13:13" x14ac:dyDescent="0.3">
      <c r="M1257" s="63">
        <v>16</v>
      </c>
    </row>
    <row r="1258" spans="13:13" x14ac:dyDescent="0.3">
      <c r="M1258" s="64">
        <v>29</v>
      </c>
    </row>
    <row r="1259" spans="13:13" x14ac:dyDescent="0.3">
      <c r="M1259" s="10" t="s">
        <v>284</v>
      </c>
    </row>
    <row r="1260" spans="13:13" x14ac:dyDescent="0.3">
      <c r="M1260" s="62">
        <v>16</v>
      </c>
    </row>
    <row r="1261" spans="13:13" x14ac:dyDescent="0.3">
      <c r="M1261" s="63">
        <v>17</v>
      </c>
    </row>
    <row r="1262" spans="13:13" x14ac:dyDescent="0.3">
      <c r="M1262" s="64">
        <v>31</v>
      </c>
    </row>
    <row r="1263" spans="13:13" x14ac:dyDescent="0.3">
      <c r="M1263" s="10" t="s">
        <v>285</v>
      </c>
    </row>
    <row r="1264" spans="13:13" x14ac:dyDescent="0.3">
      <c r="M1264" s="62">
        <v>18</v>
      </c>
    </row>
    <row r="1265" spans="13:13" x14ac:dyDescent="0.3">
      <c r="M1265" s="63">
        <v>20</v>
      </c>
    </row>
    <row r="1266" spans="13:13" x14ac:dyDescent="0.3">
      <c r="M1266" s="64">
        <v>36</v>
      </c>
    </row>
    <row r="1267" spans="13:13" x14ac:dyDescent="0.3">
      <c r="M1267" s="10" t="s">
        <v>354</v>
      </c>
    </row>
    <row r="1268" spans="13:13" x14ac:dyDescent="0.3">
      <c r="M1268" s="62">
        <v>13</v>
      </c>
    </row>
    <row r="1269" spans="13:13" x14ac:dyDescent="0.3">
      <c r="M1269" s="63">
        <v>15</v>
      </c>
    </row>
    <row r="1270" spans="13:13" x14ac:dyDescent="0.3">
      <c r="M1270" s="64">
        <v>26</v>
      </c>
    </row>
    <row r="1271" spans="13:13" x14ac:dyDescent="0.3">
      <c r="M1271" s="10" t="s">
        <v>428</v>
      </c>
    </row>
    <row r="1272" spans="13:13" x14ac:dyDescent="0.3">
      <c r="M1272" s="62">
        <v>14</v>
      </c>
    </row>
    <row r="1273" spans="13:13" x14ac:dyDescent="0.3">
      <c r="M1273" s="63">
        <v>16</v>
      </c>
    </row>
    <row r="1274" spans="13:13" x14ac:dyDescent="0.3">
      <c r="M1274" s="64">
        <v>29</v>
      </c>
    </row>
    <row r="1275" spans="13:13" x14ac:dyDescent="0.3">
      <c r="M1275" s="9" t="s">
        <v>286</v>
      </c>
    </row>
    <row r="1276" spans="13:13" x14ac:dyDescent="0.3">
      <c r="M1276" s="10" t="s">
        <v>287</v>
      </c>
    </row>
    <row r="1277" spans="13:13" x14ac:dyDescent="0.3">
      <c r="M1277" s="62">
        <v>14</v>
      </c>
    </row>
    <row r="1278" spans="13:13" x14ac:dyDescent="0.3">
      <c r="M1278" s="63">
        <v>16</v>
      </c>
    </row>
    <row r="1279" spans="13:13" x14ac:dyDescent="0.3">
      <c r="M1279" s="64">
        <v>29</v>
      </c>
    </row>
    <row r="1280" spans="13:13" x14ac:dyDescent="0.3">
      <c r="M1280" s="10" t="s">
        <v>288</v>
      </c>
    </row>
    <row r="1281" spans="13:13" x14ac:dyDescent="0.3">
      <c r="M1281" s="62">
        <v>14</v>
      </c>
    </row>
    <row r="1282" spans="13:13" x14ac:dyDescent="0.3">
      <c r="M1282" s="63">
        <v>16</v>
      </c>
    </row>
    <row r="1283" spans="13:13" x14ac:dyDescent="0.3">
      <c r="M1283" s="64">
        <v>29</v>
      </c>
    </row>
    <row r="1284" spans="13:13" x14ac:dyDescent="0.3">
      <c r="M1284" s="10" t="s">
        <v>289</v>
      </c>
    </row>
    <row r="1285" spans="13:13" x14ac:dyDescent="0.3">
      <c r="M1285" s="62">
        <v>14</v>
      </c>
    </row>
    <row r="1286" spans="13:13" x14ac:dyDescent="0.3">
      <c r="M1286" s="63">
        <v>16</v>
      </c>
    </row>
    <row r="1287" spans="13:13" x14ac:dyDescent="0.3">
      <c r="M1287" s="64">
        <v>29</v>
      </c>
    </row>
    <row r="1288" spans="13:13" x14ac:dyDescent="0.3">
      <c r="M1288" s="10" t="s">
        <v>290</v>
      </c>
    </row>
    <row r="1289" spans="13:13" x14ac:dyDescent="0.3">
      <c r="M1289" s="62">
        <v>14</v>
      </c>
    </row>
    <row r="1290" spans="13:13" x14ac:dyDescent="0.3">
      <c r="M1290" s="63">
        <v>16</v>
      </c>
    </row>
    <row r="1291" spans="13:13" x14ac:dyDescent="0.3">
      <c r="M1291" s="64">
        <v>29</v>
      </c>
    </row>
    <row r="1292" spans="13:13" x14ac:dyDescent="0.3">
      <c r="M1292" s="10" t="s">
        <v>291</v>
      </c>
    </row>
    <row r="1293" spans="13:13" x14ac:dyDescent="0.3">
      <c r="M1293" s="62">
        <v>16</v>
      </c>
    </row>
    <row r="1294" spans="13:13" x14ac:dyDescent="0.3">
      <c r="M1294" s="63">
        <v>17</v>
      </c>
    </row>
    <row r="1295" spans="13:13" x14ac:dyDescent="0.3">
      <c r="M1295" s="64">
        <v>31</v>
      </c>
    </row>
    <row r="1296" spans="13:13" x14ac:dyDescent="0.3">
      <c r="M1296" s="10" t="s">
        <v>292</v>
      </c>
    </row>
    <row r="1297" spans="13:13" x14ac:dyDescent="0.3">
      <c r="M1297" s="62">
        <v>14</v>
      </c>
    </row>
    <row r="1298" spans="13:13" x14ac:dyDescent="0.3">
      <c r="M1298" s="63">
        <v>16</v>
      </c>
    </row>
    <row r="1299" spans="13:13" x14ac:dyDescent="0.3">
      <c r="M1299" s="64">
        <v>29</v>
      </c>
    </row>
    <row r="1300" spans="13:13" x14ac:dyDescent="0.3">
      <c r="M1300" s="10" t="s">
        <v>293</v>
      </c>
    </row>
    <row r="1301" spans="13:13" x14ac:dyDescent="0.3">
      <c r="M1301" s="62">
        <v>14</v>
      </c>
    </row>
    <row r="1302" spans="13:13" x14ac:dyDescent="0.3">
      <c r="M1302" s="63">
        <v>16</v>
      </c>
    </row>
    <row r="1303" spans="13:13" x14ac:dyDescent="0.3">
      <c r="M1303" s="64">
        <v>29</v>
      </c>
    </row>
    <row r="1304" spans="13:13" x14ac:dyDescent="0.3">
      <c r="M1304" s="10" t="s">
        <v>294</v>
      </c>
    </row>
    <row r="1305" spans="13:13" x14ac:dyDescent="0.3">
      <c r="M1305" s="62">
        <v>16</v>
      </c>
    </row>
    <row r="1306" spans="13:13" x14ac:dyDescent="0.3">
      <c r="M1306" s="63">
        <v>17</v>
      </c>
    </row>
    <row r="1307" spans="13:13" x14ac:dyDescent="0.3">
      <c r="M1307" s="64">
        <v>31</v>
      </c>
    </row>
    <row r="1308" spans="13:13" x14ac:dyDescent="0.3">
      <c r="M1308" s="10" t="s">
        <v>295</v>
      </c>
    </row>
    <row r="1309" spans="13:13" x14ac:dyDescent="0.3">
      <c r="M1309" s="62">
        <v>14</v>
      </c>
    </row>
    <row r="1310" spans="13:13" x14ac:dyDescent="0.3">
      <c r="M1310" s="63">
        <v>16</v>
      </c>
    </row>
    <row r="1311" spans="13:13" x14ac:dyDescent="0.3">
      <c r="M1311" s="64">
        <v>29</v>
      </c>
    </row>
    <row r="1312" spans="13:13" x14ac:dyDescent="0.3">
      <c r="M1312" s="10" t="s">
        <v>354</v>
      </c>
    </row>
    <row r="1313" spans="13:13" x14ac:dyDescent="0.3">
      <c r="M1313" s="62">
        <v>13</v>
      </c>
    </row>
    <row r="1314" spans="13:13" x14ac:dyDescent="0.3">
      <c r="M1314" s="63">
        <v>15</v>
      </c>
    </row>
    <row r="1315" spans="13:13" x14ac:dyDescent="0.3">
      <c r="M1315" s="64">
        <v>26</v>
      </c>
    </row>
    <row r="1316" spans="13:13" x14ac:dyDescent="0.3">
      <c r="M1316" s="10" t="s">
        <v>296</v>
      </c>
    </row>
    <row r="1317" spans="13:13" x14ac:dyDescent="0.3">
      <c r="M1317" s="62">
        <v>13</v>
      </c>
    </row>
    <row r="1318" spans="13:13" x14ac:dyDescent="0.3">
      <c r="M1318" s="63">
        <v>15</v>
      </c>
    </row>
    <row r="1319" spans="13:13" x14ac:dyDescent="0.3">
      <c r="M1319" s="64">
        <v>26</v>
      </c>
    </row>
    <row r="1320" spans="13:13" x14ac:dyDescent="0.3">
      <c r="M1320" s="10" t="s">
        <v>297</v>
      </c>
    </row>
    <row r="1321" spans="13:13" x14ac:dyDescent="0.3">
      <c r="M1321" s="62">
        <v>14</v>
      </c>
    </row>
    <row r="1322" spans="13:13" x14ac:dyDescent="0.3">
      <c r="M1322" s="63">
        <v>16</v>
      </c>
    </row>
    <row r="1323" spans="13:13" x14ac:dyDescent="0.3">
      <c r="M1323" s="64">
        <v>29</v>
      </c>
    </row>
    <row r="1324" spans="13:13" x14ac:dyDescent="0.3">
      <c r="M1324" s="10" t="s">
        <v>298</v>
      </c>
    </row>
    <row r="1325" spans="13:13" x14ac:dyDescent="0.3">
      <c r="M1325" s="62">
        <v>14</v>
      </c>
    </row>
    <row r="1326" spans="13:13" x14ac:dyDescent="0.3">
      <c r="M1326" s="63">
        <v>16</v>
      </c>
    </row>
    <row r="1327" spans="13:13" x14ac:dyDescent="0.3">
      <c r="M1327" s="64">
        <v>29</v>
      </c>
    </row>
    <row r="1328" spans="13:13" x14ac:dyDescent="0.3">
      <c r="M1328" s="10" t="s">
        <v>299</v>
      </c>
    </row>
    <row r="1329" spans="13:13" x14ac:dyDescent="0.3">
      <c r="M1329" s="62">
        <v>13</v>
      </c>
    </row>
    <row r="1330" spans="13:13" x14ac:dyDescent="0.3">
      <c r="M1330" s="63">
        <v>15</v>
      </c>
    </row>
    <row r="1331" spans="13:13" x14ac:dyDescent="0.3">
      <c r="M1331" s="64">
        <v>26</v>
      </c>
    </row>
    <row r="1332" spans="13:13" x14ac:dyDescent="0.3">
      <c r="M1332" s="10" t="s">
        <v>300</v>
      </c>
    </row>
    <row r="1333" spans="13:13" x14ac:dyDescent="0.3">
      <c r="M1333" s="62">
        <v>14</v>
      </c>
    </row>
    <row r="1334" spans="13:13" x14ac:dyDescent="0.3">
      <c r="M1334" s="63">
        <v>16</v>
      </c>
    </row>
    <row r="1335" spans="13:13" x14ac:dyDescent="0.3">
      <c r="M1335" s="64">
        <v>29</v>
      </c>
    </row>
    <row r="1336" spans="13:13" x14ac:dyDescent="0.3">
      <c r="M1336" s="10" t="s">
        <v>429</v>
      </c>
    </row>
    <row r="1337" spans="13:13" x14ac:dyDescent="0.3">
      <c r="M1337" s="62">
        <v>14</v>
      </c>
    </row>
    <row r="1338" spans="13:13" x14ac:dyDescent="0.3">
      <c r="M1338" s="63">
        <v>16</v>
      </c>
    </row>
    <row r="1339" spans="13:13" x14ac:dyDescent="0.3">
      <c r="M1339" s="64">
        <v>29</v>
      </c>
    </row>
    <row r="1340" spans="13:13" x14ac:dyDescent="0.3">
      <c r="M1340" s="9" t="s">
        <v>301</v>
      </c>
    </row>
    <row r="1341" spans="13:13" x14ac:dyDescent="0.3">
      <c r="M1341" s="10" t="s">
        <v>302</v>
      </c>
    </row>
    <row r="1342" spans="13:13" x14ac:dyDescent="0.3">
      <c r="M1342" s="62">
        <v>16</v>
      </c>
    </row>
    <row r="1343" spans="13:13" x14ac:dyDescent="0.3">
      <c r="M1343" s="63">
        <v>17</v>
      </c>
    </row>
    <row r="1344" spans="13:13" x14ac:dyDescent="0.3">
      <c r="M1344" s="64">
        <v>31</v>
      </c>
    </row>
    <row r="1345" spans="13:13" x14ac:dyDescent="0.3">
      <c r="M1345" s="10" t="s">
        <v>354</v>
      </c>
    </row>
    <row r="1346" spans="13:13" x14ac:dyDescent="0.3">
      <c r="M1346" s="62">
        <v>13</v>
      </c>
    </row>
    <row r="1347" spans="13:13" x14ac:dyDescent="0.3">
      <c r="M1347" s="63">
        <v>15</v>
      </c>
    </row>
    <row r="1348" spans="13:13" x14ac:dyDescent="0.3">
      <c r="M1348" s="64">
        <v>26</v>
      </c>
    </row>
    <row r="1349" spans="13:13" x14ac:dyDescent="0.3">
      <c r="M1349" s="10" t="s">
        <v>303</v>
      </c>
    </row>
    <row r="1350" spans="13:13" x14ac:dyDescent="0.3">
      <c r="M1350" s="62">
        <v>18</v>
      </c>
    </row>
    <row r="1351" spans="13:13" x14ac:dyDescent="0.3">
      <c r="M1351" s="63">
        <v>20</v>
      </c>
    </row>
    <row r="1352" spans="13:13" x14ac:dyDescent="0.3">
      <c r="M1352" s="64">
        <v>36</v>
      </c>
    </row>
    <row r="1353" spans="13:13" x14ac:dyDescent="0.3">
      <c r="M1353" s="10" t="s">
        <v>304</v>
      </c>
    </row>
    <row r="1354" spans="13:13" x14ac:dyDescent="0.3">
      <c r="M1354" s="62">
        <v>14</v>
      </c>
    </row>
    <row r="1355" spans="13:13" x14ac:dyDescent="0.3">
      <c r="M1355" s="63">
        <v>16</v>
      </c>
    </row>
    <row r="1356" spans="13:13" x14ac:dyDescent="0.3">
      <c r="M1356" s="64">
        <v>29</v>
      </c>
    </row>
    <row r="1357" spans="13:13" x14ac:dyDescent="0.3">
      <c r="M1357" s="10" t="s">
        <v>305</v>
      </c>
    </row>
    <row r="1358" spans="13:13" x14ac:dyDescent="0.3">
      <c r="M1358" s="62">
        <v>14</v>
      </c>
    </row>
    <row r="1359" spans="13:13" x14ac:dyDescent="0.3">
      <c r="M1359" s="63">
        <v>16</v>
      </c>
    </row>
    <row r="1360" spans="13:13" x14ac:dyDescent="0.3">
      <c r="M1360" s="64">
        <v>29</v>
      </c>
    </row>
    <row r="1361" spans="13:13" x14ac:dyDescent="0.3">
      <c r="M1361" s="9" t="s">
        <v>306</v>
      </c>
    </row>
    <row r="1362" spans="13:13" x14ac:dyDescent="0.3">
      <c r="M1362" s="10" t="s">
        <v>307</v>
      </c>
    </row>
    <row r="1363" spans="13:13" x14ac:dyDescent="0.3">
      <c r="M1363" s="62">
        <v>13</v>
      </c>
    </row>
    <row r="1364" spans="13:13" x14ac:dyDescent="0.3">
      <c r="M1364" s="63">
        <v>15</v>
      </c>
    </row>
    <row r="1365" spans="13:13" x14ac:dyDescent="0.3">
      <c r="M1365" s="64">
        <v>26</v>
      </c>
    </row>
    <row r="1366" spans="13:13" x14ac:dyDescent="0.3">
      <c r="M1366" s="10" t="s">
        <v>308</v>
      </c>
    </row>
    <row r="1367" spans="13:13" x14ac:dyDescent="0.3">
      <c r="M1367" s="62">
        <v>16</v>
      </c>
    </row>
    <row r="1368" spans="13:13" x14ac:dyDescent="0.3">
      <c r="M1368" s="63">
        <v>17</v>
      </c>
    </row>
    <row r="1369" spans="13:13" x14ac:dyDescent="0.3">
      <c r="M1369" s="64">
        <v>31</v>
      </c>
    </row>
    <row r="1370" spans="13:13" x14ac:dyDescent="0.3">
      <c r="M1370" s="10" t="s">
        <v>67</v>
      </c>
    </row>
    <row r="1371" spans="13:13" x14ac:dyDescent="0.3">
      <c r="M1371" s="62">
        <v>18</v>
      </c>
    </row>
    <row r="1372" spans="13:13" x14ac:dyDescent="0.3">
      <c r="M1372" s="63">
        <v>20</v>
      </c>
    </row>
    <row r="1373" spans="13:13" x14ac:dyDescent="0.3">
      <c r="M1373" s="64">
        <v>36</v>
      </c>
    </row>
    <row r="1374" spans="13:13" x14ac:dyDescent="0.3">
      <c r="M1374" s="10" t="s">
        <v>309</v>
      </c>
    </row>
    <row r="1375" spans="13:13" x14ac:dyDescent="0.3">
      <c r="M1375" s="62">
        <v>16</v>
      </c>
    </row>
    <row r="1376" spans="13:13" x14ac:dyDescent="0.3">
      <c r="M1376" s="63">
        <v>17</v>
      </c>
    </row>
    <row r="1377" spans="13:13" x14ac:dyDescent="0.3">
      <c r="M1377" s="64">
        <v>31</v>
      </c>
    </row>
    <row r="1378" spans="13:13" x14ac:dyDescent="0.3">
      <c r="M1378" s="10" t="s">
        <v>310</v>
      </c>
    </row>
    <row r="1379" spans="13:13" x14ac:dyDescent="0.3">
      <c r="M1379" s="62">
        <v>14</v>
      </c>
    </row>
    <row r="1380" spans="13:13" x14ac:dyDescent="0.3">
      <c r="M1380" s="63">
        <v>16</v>
      </c>
    </row>
    <row r="1381" spans="13:13" x14ac:dyDescent="0.3">
      <c r="M1381" s="64">
        <v>29</v>
      </c>
    </row>
    <row r="1382" spans="13:13" x14ac:dyDescent="0.3">
      <c r="M1382" s="10" t="s">
        <v>354</v>
      </c>
    </row>
    <row r="1383" spans="13:13" x14ac:dyDescent="0.3">
      <c r="M1383" s="62">
        <v>13</v>
      </c>
    </row>
    <row r="1384" spans="13:13" x14ac:dyDescent="0.3">
      <c r="M1384" s="63">
        <v>15</v>
      </c>
    </row>
    <row r="1385" spans="13:13" x14ac:dyDescent="0.3">
      <c r="M1385" s="64">
        <v>26</v>
      </c>
    </row>
    <row r="1386" spans="13:13" x14ac:dyDescent="0.3">
      <c r="M1386" s="10" t="s">
        <v>311</v>
      </c>
    </row>
    <row r="1387" spans="13:13" x14ac:dyDescent="0.3">
      <c r="M1387" s="62">
        <v>14</v>
      </c>
    </row>
    <row r="1388" spans="13:13" x14ac:dyDescent="0.3">
      <c r="M1388" s="63">
        <v>16</v>
      </c>
    </row>
    <row r="1389" spans="13:13" x14ac:dyDescent="0.3">
      <c r="M1389" s="64">
        <v>29</v>
      </c>
    </row>
    <row r="1390" spans="13:13" x14ac:dyDescent="0.3">
      <c r="M1390" s="10" t="s">
        <v>312</v>
      </c>
    </row>
    <row r="1391" spans="13:13" x14ac:dyDescent="0.3">
      <c r="M1391" s="62">
        <v>13</v>
      </c>
    </row>
    <row r="1392" spans="13:13" x14ac:dyDescent="0.3">
      <c r="M1392" s="63">
        <v>15</v>
      </c>
    </row>
    <row r="1393" spans="13:13" x14ac:dyDescent="0.3">
      <c r="M1393" s="64">
        <v>26</v>
      </c>
    </row>
    <row r="1394" spans="13:13" x14ac:dyDescent="0.3">
      <c r="M1394" s="10" t="s">
        <v>313</v>
      </c>
    </row>
    <row r="1395" spans="13:13" x14ac:dyDescent="0.3">
      <c r="M1395" s="62">
        <v>14</v>
      </c>
    </row>
    <row r="1396" spans="13:13" x14ac:dyDescent="0.3">
      <c r="M1396" s="63">
        <v>16</v>
      </c>
    </row>
    <row r="1397" spans="13:13" x14ac:dyDescent="0.3">
      <c r="M1397" s="64">
        <v>29</v>
      </c>
    </row>
    <row r="1398" spans="13:13" x14ac:dyDescent="0.3">
      <c r="M1398" s="10" t="s">
        <v>314</v>
      </c>
    </row>
    <row r="1399" spans="13:13" x14ac:dyDescent="0.3">
      <c r="M1399" s="62">
        <v>14</v>
      </c>
    </row>
    <row r="1400" spans="13:13" x14ac:dyDescent="0.3">
      <c r="M1400" s="63">
        <v>16</v>
      </c>
    </row>
    <row r="1401" spans="13:13" x14ac:dyDescent="0.3">
      <c r="M1401" s="64">
        <v>29</v>
      </c>
    </row>
    <row r="1402" spans="13:13" x14ac:dyDescent="0.3">
      <c r="M1402" s="10" t="s">
        <v>315</v>
      </c>
    </row>
    <row r="1403" spans="13:13" x14ac:dyDescent="0.3">
      <c r="M1403" s="62">
        <v>14</v>
      </c>
    </row>
    <row r="1404" spans="13:13" x14ac:dyDescent="0.3">
      <c r="M1404" s="63">
        <v>16</v>
      </c>
    </row>
    <row r="1405" spans="13:13" x14ac:dyDescent="0.3">
      <c r="M1405" s="64">
        <v>29</v>
      </c>
    </row>
    <row r="1406" spans="13:13" x14ac:dyDescent="0.3">
      <c r="M1406" s="9" t="s">
        <v>316</v>
      </c>
    </row>
    <row r="1407" spans="13:13" x14ac:dyDescent="0.3">
      <c r="M1407" s="10" t="s">
        <v>317</v>
      </c>
    </row>
    <row r="1408" spans="13:13" x14ac:dyDescent="0.3">
      <c r="M1408" s="62">
        <v>16</v>
      </c>
    </row>
    <row r="1409" spans="13:13" x14ac:dyDescent="0.3">
      <c r="M1409" s="63">
        <v>17</v>
      </c>
    </row>
    <row r="1410" spans="13:13" x14ac:dyDescent="0.3">
      <c r="M1410" s="64">
        <v>31</v>
      </c>
    </row>
    <row r="1411" spans="13:13" x14ac:dyDescent="0.3">
      <c r="M1411" s="10" t="s">
        <v>318</v>
      </c>
    </row>
    <row r="1412" spans="13:13" x14ac:dyDescent="0.3">
      <c r="M1412" s="62">
        <v>18</v>
      </c>
    </row>
    <row r="1413" spans="13:13" x14ac:dyDescent="0.3">
      <c r="M1413" s="63">
        <v>20</v>
      </c>
    </row>
    <row r="1414" spans="13:13" x14ac:dyDescent="0.3">
      <c r="M1414" s="64">
        <v>36</v>
      </c>
    </row>
    <row r="1415" spans="13:13" x14ac:dyDescent="0.3">
      <c r="M1415" s="10" t="s">
        <v>319</v>
      </c>
    </row>
    <row r="1416" spans="13:13" x14ac:dyDescent="0.3">
      <c r="M1416" s="62">
        <v>16</v>
      </c>
    </row>
    <row r="1417" spans="13:13" x14ac:dyDescent="0.3">
      <c r="M1417" s="63">
        <v>17</v>
      </c>
    </row>
    <row r="1418" spans="13:13" x14ac:dyDescent="0.3">
      <c r="M1418" s="64">
        <v>31</v>
      </c>
    </row>
    <row r="1419" spans="13:13" x14ac:dyDescent="0.3">
      <c r="M1419" s="10" t="s">
        <v>354</v>
      </c>
    </row>
    <row r="1420" spans="13:13" x14ac:dyDescent="0.3">
      <c r="M1420" s="62">
        <v>13</v>
      </c>
    </row>
    <row r="1421" spans="13:13" x14ac:dyDescent="0.3">
      <c r="M1421" s="63">
        <v>15</v>
      </c>
    </row>
    <row r="1422" spans="13:13" x14ac:dyDescent="0.3">
      <c r="M1422" s="64">
        <v>26</v>
      </c>
    </row>
    <row r="1423" spans="13:13" x14ac:dyDescent="0.3">
      <c r="M1423" s="10" t="s">
        <v>320</v>
      </c>
    </row>
    <row r="1424" spans="13:13" x14ac:dyDescent="0.3">
      <c r="M1424" s="62">
        <v>14</v>
      </c>
    </row>
    <row r="1425" spans="13:13" x14ac:dyDescent="0.3">
      <c r="M1425" s="63">
        <v>16</v>
      </c>
    </row>
    <row r="1426" spans="13:13" x14ac:dyDescent="0.3">
      <c r="M1426" s="64">
        <v>29</v>
      </c>
    </row>
    <row r="1427" spans="13:13" x14ac:dyDescent="0.3">
      <c r="M1427" s="10" t="s">
        <v>430</v>
      </c>
    </row>
    <row r="1428" spans="13:13" x14ac:dyDescent="0.3">
      <c r="M1428" s="62">
        <v>18</v>
      </c>
    </row>
    <row r="1429" spans="13:13" x14ac:dyDescent="0.3">
      <c r="M1429" s="63">
        <v>20</v>
      </c>
    </row>
    <row r="1430" spans="13:13" x14ac:dyDescent="0.3">
      <c r="M1430" s="64">
        <v>36</v>
      </c>
    </row>
    <row r="1431" spans="13:13" x14ac:dyDescent="0.3">
      <c r="M1431" s="9" t="s">
        <v>321</v>
      </c>
    </row>
    <row r="1432" spans="13:13" x14ac:dyDescent="0.3">
      <c r="M1432" s="10" t="s">
        <v>322</v>
      </c>
    </row>
    <row r="1433" spans="13:13" x14ac:dyDescent="0.3">
      <c r="M1433" s="62">
        <v>17</v>
      </c>
    </row>
    <row r="1434" spans="13:13" x14ac:dyDescent="0.3">
      <c r="M1434" s="63">
        <v>18</v>
      </c>
    </row>
    <row r="1435" spans="13:13" x14ac:dyDescent="0.3">
      <c r="M1435" s="64">
        <v>34</v>
      </c>
    </row>
    <row r="1436" spans="13:13" x14ac:dyDescent="0.3">
      <c r="M1436" s="10" t="s">
        <v>323</v>
      </c>
    </row>
    <row r="1437" spans="13:13" x14ac:dyDescent="0.3">
      <c r="M1437" s="62">
        <v>17</v>
      </c>
    </row>
    <row r="1438" spans="13:13" x14ac:dyDescent="0.3">
      <c r="M1438" s="63">
        <v>18</v>
      </c>
    </row>
    <row r="1439" spans="13:13" x14ac:dyDescent="0.3">
      <c r="M1439" s="64">
        <v>34</v>
      </c>
    </row>
    <row r="1440" spans="13:13" x14ac:dyDescent="0.3">
      <c r="M1440" s="10" t="s">
        <v>324</v>
      </c>
    </row>
    <row r="1441" spans="13:13" x14ac:dyDescent="0.3">
      <c r="M1441" s="62">
        <v>17</v>
      </c>
    </row>
    <row r="1442" spans="13:13" x14ac:dyDescent="0.3">
      <c r="M1442" s="63">
        <v>18</v>
      </c>
    </row>
    <row r="1443" spans="13:13" x14ac:dyDescent="0.3">
      <c r="M1443" s="64">
        <v>34</v>
      </c>
    </row>
    <row r="1444" spans="13:13" x14ac:dyDescent="0.3">
      <c r="M1444" s="10" t="s">
        <v>354</v>
      </c>
    </row>
    <row r="1445" spans="13:13" x14ac:dyDescent="0.3">
      <c r="M1445" s="62">
        <v>13</v>
      </c>
    </row>
    <row r="1446" spans="13:13" x14ac:dyDescent="0.3">
      <c r="M1446" s="63">
        <v>15</v>
      </c>
    </row>
    <row r="1447" spans="13:13" x14ac:dyDescent="0.3">
      <c r="M1447" s="64">
        <v>26</v>
      </c>
    </row>
    <row r="1448" spans="13:13" x14ac:dyDescent="0.3">
      <c r="M1448" s="10" t="s">
        <v>325</v>
      </c>
    </row>
    <row r="1449" spans="13:13" x14ac:dyDescent="0.3">
      <c r="M1449" s="62">
        <v>17</v>
      </c>
    </row>
    <row r="1450" spans="13:13" x14ac:dyDescent="0.3">
      <c r="M1450" s="63">
        <v>18</v>
      </c>
    </row>
    <row r="1451" spans="13:13" x14ac:dyDescent="0.3">
      <c r="M1451" s="64">
        <v>34</v>
      </c>
    </row>
    <row r="1452" spans="13:13" x14ac:dyDescent="0.3">
      <c r="M1452" s="10" t="s">
        <v>326</v>
      </c>
    </row>
    <row r="1453" spans="13:13" x14ac:dyDescent="0.3">
      <c r="M1453" s="62">
        <v>16</v>
      </c>
    </row>
    <row r="1454" spans="13:13" x14ac:dyDescent="0.3">
      <c r="M1454" s="63">
        <v>17</v>
      </c>
    </row>
    <row r="1455" spans="13:13" x14ac:dyDescent="0.3">
      <c r="M1455" s="64">
        <v>31</v>
      </c>
    </row>
    <row r="1456" spans="13:13" x14ac:dyDescent="0.3">
      <c r="M1456" s="10" t="s">
        <v>327</v>
      </c>
    </row>
    <row r="1457" spans="13:13" x14ac:dyDescent="0.3">
      <c r="M1457" s="62">
        <v>18</v>
      </c>
    </row>
    <row r="1458" spans="13:13" x14ac:dyDescent="0.3">
      <c r="M1458" s="63">
        <v>20</v>
      </c>
    </row>
    <row r="1459" spans="13:13" x14ac:dyDescent="0.3">
      <c r="M1459" s="64">
        <v>36</v>
      </c>
    </row>
    <row r="1460" spans="13:13" x14ac:dyDescent="0.3">
      <c r="M1460" s="10" t="s">
        <v>328</v>
      </c>
    </row>
    <row r="1461" spans="13:13" x14ac:dyDescent="0.3">
      <c r="M1461" s="62">
        <v>17</v>
      </c>
    </row>
    <row r="1462" spans="13:13" x14ac:dyDescent="0.3">
      <c r="M1462" s="63">
        <v>18</v>
      </c>
    </row>
    <row r="1463" spans="13:13" x14ac:dyDescent="0.3">
      <c r="M1463" s="64">
        <v>34</v>
      </c>
    </row>
    <row r="1464" spans="13:13" x14ac:dyDescent="0.3">
      <c r="M1464" s="10" t="s">
        <v>329</v>
      </c>
    </row>
    <row r="1465" spans="13:13" x14ac:dyDescent="0.3">
      <c r="M1465" s="62">
        <v>16</v>
      </c>
    </row>
    <row r="1466" spans="13:13" x14ac:dyDescent="0.3">
      <c r="M1466" s="63">
        <v>17</v>
      </c>
    </row>
    <row r="1467" spans="13:13" x14ac:dyDescent="0.3">
      <c r="M1467" s="64">
        <v>31</v>
      </c>
    </row>
    <row r="1468" spans="13:13" x14ac:dyDescent="0.3">
      <c r="M1468" s="10" t="s">
        <v>330</v>
      </c>
    </row>
    <row r="1469" spans="13:13" x14ac:dyDescent="0.3">
      <c r="M1469" s="62">
        <v>17</v>
      </c>
    </row>
    <row r="1470" spans="13:13" x14ac:dyDescent="0.3">
      <c r="M1470" s="63">
        <v>18</v>
      </c>
    </row>
    <row r="1471" spans="13:13" x14ac:dyDescent="0.3">
      <c r="M1471" s="64">
        <v>34</v>
      </c>
    </row>
    <row r="1472" spans="13:13" x14ac:dyDescent="0.3">
      <c r="M1472" s="9" t="s">
        <v>331</v>
      </c>
    </row>
    <row r="1473" spans="13:13" x14ac:dyDescent="0.3">
      <c r="M1473" s="10" t="s">
        <v>332</v>
      </c>
    </row>
    <row r="1474" spans="13:13" x14ac:dyDescent="0.3">
      <c r="M1474" s="62">
        <v>13</v>
      </c>
    </row>
    <row r="1475" spans="13:13" x14ac:dyDescent="0.3">
      <c r="M1475" s="63">
        <v>15</v>
      </c>
    </row>
    <row r="1476" spans="13:13" x14ac:dyDescent="0.3">
      <c r="M1476" s="64">
        <v>26</v>
      </c>
    </row>
    <row r="1477" spans="13:13" x14ac:dyDescent="0.3">
      <c r="M1477" s="10" t="s">
        <v>333</v>
      </c>
    </row>
    <row r="1478" spans="13:13" x14ac:dyDescent="0.3">
      <c r="M1478" s="62">
        <v>14</v>
      </c>
    </row>
    <row r="1479" spans="13:13" x14ac:dyDescent="0.3">
      <c r="M1479" s="63">
        <v>16</v>
      </c>
    </row>
    <row r="1480" spans="13:13" x14ac:dyDescent="0.3">
      <c r="M1480" s="64">
        <v>29</v>
      </c>
    </row>
    <row r="1481" spans="13:13" x14ac:dyDescent="0.3">
      <c r="M1481" s="10" t="s">
        <v>334</v>
      </c>
    </row>
    <row r="1482" spans="13:13" x14ac:dyDescent="0.3">
      <c r="M1482" s="62">
        <v>14</v>
      </c>
    </row>
    <row r="1483" spans="13:13" x14ac:dyDescent="0.3">
      <c r="M1483" s="63">
        <v>16</v>
      </c>
    </row>
    <row r="1484" spans="13:13" x14ac:dyDescent="0.3">
      <c r="M1484" s="64">
        <v>29</v>
      </c>
    </row>
    <row r="1485" spans="13:13" x14ac:dyDescent="0.3">
      <c r="M1485" s="10" t="s">
        <v>335</v>
      </c>
    </row>
    <row r="1486" spans="13:13" x14ac:dyDescent="0.3">
      <c r="M1486" s="62">
        <v>14</v>
      </c>
    </row>
    <row r="1487" spans="13:13" x14ac:dyDescent="0.3">
      <c r="M1487" s="63">
        <v>16</v>
      </c>
    </row>
    <row r="1488" spans="13:13" x14ac:dyDescent="0.3">
      <c r="M1488" s="64">
        <v>29</v>
      </c>
    </row>
    <row r="1489" spans="13:13" x14ac:dyDescent="0.3">
      <c r="M1489" s="10" t="s">
        <v>354</v>
      </c>
    </row>
    <row r="1490" spans="13:13" x14ac:dyDescent="0.3">
      <c r="M1490" s="62">
        <v>13</v>
      </c>
    </row>
    <row r="1491" spans="13:13" x14ac:dyDescent="0.3">
      <c r="M1491" s="63">
        <v>15</v>
      </c>
    </row>
    <row r="1492" spans="13:13" x14ac:dyDescent="0.3">
      <c r="M1492" s="64">
        <v>26</v>
      </c>
    </row>
    <row r="1493" spans="13:13" x14ac:dyDescent="0.3">
      <c r="M1493" s="10" t="s">
        <v>336</v>
      </c>
    </row>
    <row r="1494" spans="13:13" x14ac:dyDescent="0.3">
      <c r="M1494" s="62">
        <v>17</v>
      </c>
    </row>
    <row r="1495" spans="13:13" x14ac:dyDescent="0.3">
      <c r="M1495" s="63">
        <v>18</v>
      </c>
    </row>
    <row r="1496" spans="13:13" x14ac:dyDescent="0.3">
      <c r="M1496" s="64">
        <v>34</v>
      </c>
    </row>
    <row r="1497" spans="13:13" x14ac:dyDescent="0.3">
      <c r="M1497" s="10" t="s">
        <v>337</v>
      </c>
    </row>
    <row r="1498" spans="13:13" x14ac:dyDescent="0.3">
      <c r="M1498" s="62">
        <v>13</v>
      </c>
    </row>
    <row r="1499" spans="13:13" x14ac:dyDescent="0.3">
      <c r="M1499" s="63">
        <v>15</v>
      </c>
    </row>
    <row r="1500" spans="13:13" x14ac:dyDescent="0.3">
      <c r="M1500" s="64">
        <v>26</v>
      </c>
    </row>
    <row r="1501" spans="13:13" x14ac:dyDescent="0.3">
      <c r="M1501" s="9" t="s">
        <v>338</v>
      </c>
    </row>
    <row r="1502" spans="13:13" x14ac:dyDescent="0.3">
      <c r="M1502" s="10" t="s">
        <v>274</v>
      </c>
    </row>
    <row r="1503" spans="13:13" x14ac:dyDescent="0.3">
      <c r="M1503" s="62">
        <v>14</v>
      </c>
    </row>
    <row r="1504" spans="13:13" x14ac:dyDescent="0.3">
      <c r="M1504" s="63">
        <v>16</v>
      </c>
    </row>
    <row r="1505" spans="13:13" x14ac:dyDescent="0.3">
      <c r="M1505" s="64">
        <v>29</v>
      </c>
    </row>
    <row r="1506" spans="13:13" x14ac:dyDescent="0.3">
      <c r="M1506" s="10" t="s">
        <v>339</v>
      </c>
    </row>
    <row r="1507" spans="13:13" x14ac:dyDescent="0.3">
      <c r="M1507" s="62">
        <v>13</v>
      </c>
    </row>
    <row r="1508" spans="13:13" x14ac:dyDescent="0.3">
      <c r="M1508" s="63">
        <v>15</v>
      </c>
    </row>
    <row r="1509" spans="13:13" x14ac:dyDescent="0.3">
      <c r="M1509" s="64">
        <v>26</v>
      </c>
    </row>
    <row r="1510" spans="13:13" x14ac:dyDescent="0.3">
      <c r="M1510" s="10" t="s">
        <v>354</v>
      </c>
    </row>
    <row r="1511" spans="13:13" x14ac:dyDescent="0.3">
      <c r="M1511" s="62">
        <v>13</v>
      </c>
    </row>
    <row r="1512" spans="13:13" x14ac:dyDescent="0.3">
      <c r="M1512" s="63">
        <v>15</v>
      </c>
    </row>
    <row r="1513" spans="13:13" x14ac:dyDescent="0.3">
      <c r="M1513" s="64">
        <v>26</v>
      </c>
    </row>
    <row r="1514" spans="13:13" x14ac:dyDescent="0.3">
      <c r="M1514" s="9" t="s">
        <v>340</v>
      </c>
    </row>
    <row r="1515" spans="13:13" x14ac:dyDescent="0.3">
      <c r="M1515" s="10" t="s">
        <v>341</v>
      </c>
    </row>
    <row r="1516" spans="13:13" x14ac:dyDescent="0.3">
      <c r="M1516" s="62">
        <v>16</v>
      </c>
    </row>
    <row r="1517" spans="13:13" x14ac:dyDescent="0.3">
      <c r="M1517" s="63">
        <v>17</v>
      </c>
    </row>
    <row r="1518" spans="13:13" x14ac:dyDescent="0.3">
      <c r="M1518" s="64">
        <v>31</v>
      </c>
    </row>
    <row r="1519" spans="13:13" x14ac:dyDescent="0.3">
      <c r="M1519" s="10" t="s">
        <v>342</v>
      </c>
    </row>
    <row r="1520" spans="13:13" x14ac:dyDescent="0.3">
      <c r="M1520" s="62">
        <v>18</v>
      </c>
    </row>
    <row r="1521" spans="13:13" x14ac:dyDescent="0.3">
      <c r="M1521" s="63">
        <v>20</v>
      </c>
    </row>
    <row r="1522" spans="13:13" x14ac:dyDescent="0.3">
      <c r="M1522" s="64">
        <v>36</v>
      </c>
    </row>
    <row r="1523" spans="13:13" x14ac:dyDescent="0.3">
      <c r="M1523" s="10" t="s">
        <v>354</v>
      </c>
    </row>
    <row r="1524" spans="13:13" x14ac:dyDescent="0.3">
      <c r="M1524" s="62">
        <v>13</v>
      </c>
    </row>
    <row r="1525" spans="13:13" x14ac:dyDescent="0.3">
      <c r="M1525" s="63">
        <v>15</v>
      </c>
    </row>
    <row r="1526" spans="13:13" x14ac:dyDescent="0.3">
      <c r="M1526" s="64">
        <v>26</v>
      </c>
    </row>
    <row r="1527" spans="13:13" x14ac:dyDescent="0.3">
      <c r="M1527" s="10" t="s">
        <v>343</v>
      </c>
    </row>
    <row r="1528" spans="13:13" x14ac:dyDescent="0.3">
      <c r="M1528" s="62">
        <v>16</v>
      </c>
    </row>
    <row r="1529" spans="13:13" x14ac:dyDescent="0.3">
      <c r="M1529" s="63">
        <v>17</v>
      </c>
    </row>
    <row r="1530" spans="13:13" x14ac:dyDescent="0.3">
      <c r="M1530" s="64">
        <v>31</v>
      </c>
    </row>
  </sheetData>
  <mergeCells count="9">
    <mergeCell ref="P42:V42"/>
    <mergeCell ref="P27:V27"/>
    <mergeCell ref="P32:V32"/>
    <mergeCell ref="P37:V37"/>
    <mergeCell ref="P1:V1"/>
    <mergeCell ref="P6:V6"/>
    <mergeCell ref="P11:V11"/>
    <mergeCell ref="P16:V16"/>
    <mergeCell ref="P22:V22"/>
  </mergeCells>
  <pageMargins left="0.7" right="0.7" top="0.75" bottom="0.75" header="0.3" footer="0.3"/>
  <pageSetup scale="24" fitToHeight="0" orientation="portrait" r:id="rId4"/>
  <legacyDrawing r:id="rId5"/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+ X 5 j U f 6 M o K K n A A A A + A A A A B I A H A B D b 2 5 m a W c v U G F j a 2 F n Z S 5 4 b W w g o h g A K K A U A A A A A A A A A A A A A A A A A A A A A A A A A A A A h Y 9 B D o I w F E S v Q r q n L Y i B k E 9 Z u J X E h G j c N q V C I x R D i + V u L j y S V 5 B E U X c u Z / I m e f O 4 3 S G f u t a 7 y s G o X m c o w B R 5 U o u + U r r O 0 G h P f o J y B j s u z r y W 3 g x r k 0 5 G Z a i x 9 p I S 4 p z D b o X 7 o S Y h p Q E 5 F t t S N L L j v t L G c i 0 k + q y q / y v E 4 P C S Y S G O E 7 y O I 4 q j J A C y 1 F A o / U X C 2 R h T I D 8 l b M b W j o N k U v v 7 E s g S g b x f s C d Q S w M E F A A C A A g A + X 5 j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l + Y 1 E o i k e 4 D g A A A B E A A A A T A B w A R m 9 y b X V s Y X M v U 2 V j d G l v b j E u b S C i G A A o o B Q A A A A A A A A A A A A A A A A A A A A A A A A A A A A r T k 0 u y c z P U w i G 0 I b W A F B L A Q I t A B Q A A g A I A P l + Y 1 H + j K C i p w A A A P g A A A A S A A A A A A A A A A A A A A A A A A A A A A B D b 2 5 m a W c v U G F j a 2 F n Z S 5 4 b W x Q S w E C L Q A U A A I A C A D 5 f m N R D 8 r p q 6 Q A A A D p A A A A E w A A A A A A A A A A A A A A A A D z A A A A W 0 N v b n R l b n R f V H l w Z X N d L n h t b F B L A Q I t A B Q A A g A I A P l + Y 1 E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E F C C 3 / A M N S Z f X B p 6 m 8 E d P A A A A A A I A A A A A A A N m A A D A A A A A E A A A A I T 8 C d r 7 z / M v 3 B R H y V d l s n g A A A A A B I A A A K A A A A A Q A A A A e M O o o L E A a v 8 P a u t R k J H 2 l F A A A A D G B Q x 5 x + U + z C O f D a C R A q U F d R a F C 1 y w H 8 O 0 B o J F a r M u E p Y s 8 s x k m A x v / h 7 C 6 b o r D V u r D A R Q k Z N E J L / W V k 6 O T g e I M s + l 0 + d v H r 5 X s g e 4 m D K r I B Q A A A D I L X Z d h w w 5 D P s A 8 + r W n K / i 1 B y e Q g = = < / D a t a M a s h u p > 
</file>

<file path=customXml/itemProps1.xml><?xml version="1.0" encoding="utf-8"?>
<ds:datastoreItem xmlns:ds="http://schemas.openxmlformats.org/officeDocument/2006/customXml" ds:itemID="{399716C8-BBE0-4CC7-9631-79B10F12F0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19</vt:i4>
      </vt:variant>
    </vt:vector>
  </HeadingPairs>
  <TitlesOfParts>
    <vt:vector size="23" baseType="lpstr">
      <vt:lpstr>Details</vt:lpstr>
      <vt:lpstr>Trips - Per Diem Calc</vt:lpstr>
      <vt:lpstr>Terms</vt:lpstr>
      <vt:lpstr>Sheet1</vt:lpstr>
      <vt:lpstr>GSA</vt:lpstr>
      <vt:lpstr>Per_Diem</vt:lpstr>
      <vt:lpstr>Per_Diem1</vt:lpstr>
      <vt:lpstr>Per_Diem10</vt:lpstr>
      <vt:lpstr>Per_Diem11</vt:lpstr>
      <vt:lpstr>Per_Diem12</vt:lpstr>
      <vt:lpstr>Per_Diem13</vt:lpstr>
      <vt:lpstr>Per_Diem14</vt:lpstr>
      <vt:lpstr>Per_Diem15</vt:lpstr>
      <vt:lpstr>Per_Diem16</vt:lpstr>
      <vt:lpstr>Per_Diem2</vt:lpstr>
      <vt:lpstr>Per_Diem3</vt:lpstr>
      <vt:lpstr>Per_Diem4</vt:lpstr>
      <vt:lpstr>Per_Diem5</vt:lpstr>
      <vt:lpstr>Per_Diem6</vt:lpstr>
      <vt:lpstr>Per_Diem7</vt:lpstr>
      <vt:lpstr>Per_Diem8</vt:lpstr>
      <vt:lpstr>Per_Diem9</vt:lpstr>
      <vt:lpstr>trip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Olsen, Philip</dc:creator>
  <cp:lastModifiedBy>Pinger, Chad</cp:lastModifiedBy>
  <cp:lastPrinted>2020-12-15T14:58:25Z</cp:lastPrinted>
  <dcterms:created xsi:type="dcterms:W3CDTF">2020-02-13T16:06:36Z</dcterms:created>
  <dcterms:modified xsi:type="dcterms:W3CDTF">2022-06-10T12:59:06Z</dcterms:modified>
</cp:coreProperties>
</file>